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40" windowHeight="11160" activeTab="2"/>
  </bookViews>
  <sheets>
    <sheet name="1-4 классы" sheetId="3" r:id="rId1"/>
    <sheet name="5-9 классы" sheetId="4" r:id="rId2"/>
    <sheet name="10-11 классы" sheetId="5" r:id="rId3"/>
  </sheets>
  <definedNames>
    <definedName name="Заголовок_для_печати" localSheetId="2">'10-11 классы'!$2:$3</definedName>
    <definedName name="Заголовок_для_печати" localSheetId="0">'1-4 классы'!$2:$3</definedName>
    <definedName name="Заголовок_для_печати" localSheetId="1">'5-9 классы'!$2:$3</definedName>
    <definedName name="Заголовок_для_печати">#REF!</definedName>
    <definedName name="_xlnm.Print_Area" localSheetId="2">'10-11 классы'!$A$1:$AB$42</definedName>
    <definedName name="_xlnm.Print_Area" localSheetId="0">'1-4 классы'!$A$1:$AB$36</definedName>
    <definedName name="_xlnm.Print_Area" localSheetId="1">'5-9 классы'!$A$1:$AB$82</definedName>
  </definedNames>
  <calcPr calcId="145621"/>
</workbook>
</file>

<file path=xl/calcChain.xml><?xml version="1.0" encoding="utf-8"?>
<calcChain xmlns="http://schemas.openxmlformats.org/spreadsheetml/2006/main">
  <c r="AS23" i="3" l="1"/>
  <c r="AR23" i="3"/>
  <c r="AS24" i="3"/>
  <c r="AR24" i="3"/>
  <c r="AR23" i="4"/>
  <c r="AR24" i="4"/>
  <c r="AS23" i="4" s="1"/>
  <c r="AS42" i="5"/>
  <c r="AS41" i="5"/>
  <c r="AS40" i="5"/>
  <c r="AS39" i="5"/>
  <c r="AS36" i="5"/>
  <c r="AS33" i="5"/>
  <c r="AS30" i="5"/>
  <c r="AS26" i="5"/>
  <c r="AS24" i="5"/>
  <c r="AS13" i="5"/>
  <c r="AS7" i="5"/>
  <c r="AR7" i="5"/>
  <c r="AR8" i="5"/>
  <c r="AS8" i="5" s="1"/>
  <c r="AR9" i="5"/>
  <c r="AS9" i="5" s="1"/>
  <c r="AR10" i="5"/>
  <c r="AS10" i="5" s="1"/>
  <c r="AR11" i="5"/>
  <c r="AS11" i="5" s="1"/>
  <c r="AR12" i="5"/>
  <c r="AS12" i="5" s="1"/>
  <c r="AR13" i="5"/>
  <c r="AR14" i="5"/>
  <c r="AS14" i="5" s="1"/>
  <c r="AR15" i="5"/>
  <c r="AS15" i="5" s="1"/>
  <c r="AR16" i="5"/>
  <c r="AS16" i="5" s="1"/>
  <c r="AR17" i="5"/>
  <c r="AS17" i="5" s="1"/>
  <c r="AR18" i="5"/>
  <c r="AS18" i="5" s="1"/>
  <c r="AR19" i="5"/>
  <c r="AS19" i="5" s="1"/>
  <c r="AR20" i="5"/>
  <c r="AS20" i="5" s="1"/>
  <c r="AR21" i="5"/>
  <c r="AS21" i="5" s="1"/>
  <c r="AR22" i="5"/>
  <c r="AS22" i="5" s="1"/>
  <c r="AR23" i="5"/>
  <c r="AR24" i="5"/>
  <c r="AR25" i="5"/>
  <c r="AS25" i="5" s="1"/>
  <c r="AR26" i="5"/>
  <c r="AR27" i="5"/>
  <c r="AS27" i="5" s="1"/>
  <c r="AR28" i="5"/>
  <c r="AS28" i="5" s="1"/>
  <c r="AR29" i="5"/>
  <c r="AS29" i="5" s="1"/>
  <c r="AR30" i="5"/>
  <c r="AR31" i="5"/>
  <c r="AS31" i="5" s="1"/>
  <c r="AR32" i="5"/>
  <c r="AS32" i="5" s="1"/>
  <c r="AR33" i="5"/>
  <c r="AR34" i="5"/>
  <c r="AS34" i="5" s="1"/>
  <c r="AR35" i="5"/>
  <c r="AS35" i="5" s="1"/>
  <c r="AR36" i="5"/>
  <c r="AR37" i="5"/>
  <c r="AR38" i="5"/>
  <c r="AS38" i="5" s="1"/>
  <c r="AR39" i="5"/>
  <c r="AR40" i="5"/>
  <c r="AR41" i="5"/>
  <c r="AR6" i="5"/>
  <c r="AS6" i="5" s="1"/>
  <c r="AS69" i="4"/>
  <c r="AS66" i="4"/>
  <c r="AS29" i="4"/>
  <c r="AS27" i="4"/>
  <c r="AS21" i="4"/>
  <c r="AR19" i="4"/>
  <c r="AR20" i="4"/>
  <c r="AS20" i="4" s="1"/>
  <c r="AR21" i="4"/>
  <c r="AR22" i="4"/>
  <c r="AS22" i="4" s="1"/>
  <c r="AR25" i="4"/>
  <c r="AS25" i="4" s="1"/>
  <c r="AR26" i="4"/>
  <c r="AS26" i="4" s="1"/>
  <c r="AR27" i="4"/>
  <c r="AR28" i="4"/>
  <c r="AS28" i="4" s="1"/>
  <c r="AR29" i="4"/>
  <c r="AR30" i="4"/>
  <c r="AS30" i="4" s="1"/>
  <c r="AR31" i="4"/>
  <c r="AS31" i="4" s="1"/>
  <c r="AR32" i="4"/>
  <c r="AR33" i="4"/>
  <c r="AS33" i="4" s="1"/>
  <c r="AR34" i="4"/>
  <c r="AS34" i="4" s="1"/>
  <c r="AR35" i="4"/>
  <c r="AS35" i="4" s="1"/>
  <c r="AR36" i="4"/>
  <c r="AS36" i="4" s="1"/>
  <c r="AR37" i="4"/>
  <c r="AS37" i="4" s="1"/>
  <c r="AR38" i="4"/>
  <c r="AS38" i="4" s="1"/>
  <c r="AR39" i="4"/>
  <c r="AR40" i="4"/>
  <c r="AS40" i="4" s="1"/>
  <c r="AR41" i="4"/>
  <c r="AS41" i="4" s="1"/>
  <c r="AR42" i="4"/>
  <c r="AS42" i="4" s="1"/>
  <c r="AR43" i="4"/>
  <c r="AS43" i="4" s="1"/>
  <c r="AR44" i="4"/>
  <c r="AS44" i="4" s="1"/>
  <c r="AR45" i="4"/>
  <c r="AR46" i="4"/>
  <c r="AS46" i="4" s="1"/>
  <c r="AR47" i="4"/>
  <c r="AR48" i="4"/>
  <c r="AS48" i="4" s="1"/>
  <c r="AR49" i="4"/>
  <c r="AS49" i="4" s="1"/>
  <c r="AR50" i="4"/>
  <c r="AS50" i="4" s="1"/>
  <c r="AR51" i="4"/>
  <c r="AS51" i="4" s="1"/>
  <c r="AR52" i="4"/>
  <c r="AS52" i="4" s="1"/>
  <c r="AR53" i="4"/>
  <c r="AS53" i="4" s="1"/>
  <c r="AR54" i="4"/>
  <c r="AS54" i="4" s="1"/>
  <c r="AR55" i="4"/>
  <c r="AS55" i="4" s="1"/>
  <c r="AR56" i="4"/>
  <c r="AS56" i="4" s="1"/>
  <c r="AR57" i="4"/>
  <c r="AS57" i="4" s="1"/>
  <c r="AR58" i="4"/>
  <c r="AS58" i="4" s="1"/>
  <c r="AR59" i="4"/>
  <c r="AS59" i="4" s="1"/>
  <c r="AR60" i="4"/>
  <c r="AS60" i="4" s="1"/>
  <c r="AR61" i="4"/>
  <c r="AS61" i="4" s="1"/>
  <c r="AR62" i="4"/>
  <c r="AS62" i="4" s="1"/>
  <c r="AR63" i="4"/>
  <c r="AS63" i="4" s="1"/>
  <c r="AR64" i="4"/>
  <c r="AS64" i="4" s="1"/>
  <c r="AR65" i="4"/>
  <c r="AR66" i="4"/>
  <c r="AR67" i="4"/>
  <c r="AS67" i="4" s="1"/>
  <c r="AR68" i="4"/>
  <c r="AS68" i="4" s="1"/>
  <c r="AR69" i="4"/>
  <c r="AR70" i="4"/>
  <c r="AS70" i="4" s="1"/>
  <c r="AR71" i="4"/>
  <c r="AS71" i="4" s="1"/>
  <c r="AR72" i="4"/>
  <c r="AR73" i="4"/>
  <c r="AS73" i="4" s="1"/>
  <c r="AR74" i="4"/>
  <c r="AS74" i="4" s="1"/>
  <c r="AR75" i="4"/>
  <c r="AS75" i="4" s="1"/>
  <c r="AR76" i="4"/>
  <c r="AS76" i="4" s="1"/>
  <c r="AR77" i="4"/>
  <c r="AS77" i="4" s="1"/>
  <c r="AR78" i="4"/>
  <c r="AS78" i="4" s="1"/>
  <c r="AS79" i="4"/>
  <c r="AR80" i="4"/>
  <c r="AS80" i="4" s="1"/>
  <c r="AR81" i="4"/>
  <c r="AS81" i="4" s="1"/>
  <c r="AR82" i="4"/>
  <c r="AS82" i="4" s="1"/>
  <c r="AS13" i="4"/>
  <c r="AS10" i="4"/>
  <c r="AS7" i="4"/>
  <c r="AR7" i="4"/>
  <c r="AR8" i="4"/>
  <c r="AS8" i="4" s="1"/>
  <c r="AR9" i="4"/>
  <c r="AS9" i="4" s="1"/>
  <c r="AR10" i="4"/>
  <c r="AR11" i="4"/>
  <c r="AS11" i="4" s="1"/>
  <c r="AR12" i="4"/>
  <c r="AS12" i="4" s="1"/>
  <c r="AR13" i="4"/>
  <c r="AR14" i="4"/>
  <c r="AS14" i="4" s="1"/>
  <c r="AR15" i="4"/>
  <c r="AS15" i="4" s="1"/>
  <c r="AR16" i="4"/>
  <c r="AS16" i="4" s="1"/>
  <c r="AR17" i="4"/>
  <c r="AS17" i="4" s="1"/>
  <c r="AR18" i="4"/>
  <c r="AS18" i="4" s="1"/>
  <c r="AR6" i="4"/>
  <c r="AS6" i="4" s="1"/>
  <c r="AS36" i="3"/>
  <c r="AS35" i="3"/>
  <c r="AS34" i="3"/>
  <c r="AS32" i="3"/>
  <c r="AS31" i="3"/>
  <c r="AS30" i="3"/>
  <c r="AS29" i="3"/>
  <c r="AS28" i="3"/>
  <c r="AS27" i="3"/>
  <c r="AS22" i="3"/>
  <c r="AS21" i="3"/>
  <c r="AS20" i="3"/>
  <c r="AS19" i="3"/>
  <c r="AS18" i="3"/>
  <c r="AS25" i="3"/>
  <c r="AR18" i="3"/>
  <c r="AS17" i="3"/>
  <c r="AS16" i="3"/>
  <c r="AS14" i="3"/>
  <c r="AS13" i="3"/>
  <c r="AS12" i="3"/>
  <c r="AS10" i="3"/>
  <c r="AS9" i="3"/>
  <c r="AS8" i="3"/>
  <c r="AS7" i="3"/>
  <c r="AR7" i="3"/>
  <c r="AR8" i="3"/>
  <c r="AR9" i="3"/>
  <c r="AR10" i="3"/>
  <c r="AR11" i="3"/>
  <c r="AS11" i="3" s="1"/>
  <c r="AR12" i="3"/>
  <c r="AR13" i="3"/>
  <c r="AR14" i="3"/>
  <c r="AR15" i="3"/>
  <c r="AR16" i="3"/>
  <c r="AR17" i="3"/>
  <c r="AR19" i="3"/>
  <c r="AR20" i="3"/>
  <c r="AR21" i="3"/>
  <c r="AR22" i="3"/>
  <c r="AR25" i="3"/>
  <c r="AR26" i="3"/>
  <c r="AR27" i="3"/>
  <c r="AR28" i="3"/>
  <c r="AR29" i="3"/>
  <c r="AR30" i="3"/>
  <c r="AR31" i="3"/>
  <c r="AR32" i="3"/>
  <c r="AR33" i="3"/>
  <c r="AS33" i="3" s="1"/>
  <c r="AR34" i="3"/>
  <c r="AR35" i="3"/>
  <c r="AR36" i="3"/>
  <c r="AS6" i="3"/>
  <c r="AR6" i="3"/>
  <c r="AR42" i="5"/>
  <c r="AS37" i="5"/>
  <c r="AS23" i="5"/>
  <c r="AS72" i="4"/>
  <c r="AS65" i="4"/>
  <c r="AS47" i="4"/>
  <c r="AS45" i="4"/>
  <c r="AS39" i="4"/>
  <c r="AS24" i="4" l="1"/>
</calcChain>
</file>

<file path=xl/comments1.xml><?xml version="1.0" encoding="utf-8"?>
<comments xmlns="http://schemas.openxmlformats.org/spreadsheetml/2006/main">
  <authors>
    <author/>
  </authors>
  <commentList>
    <comment ref="AC3" authorId="0">
      <text>
        <r>
          <rPr>
            <sz val="10"/>
            <color rgb="FF000000"/>
            <rFont val="Calibri"/>
            <family val="2"/>
            <charset val="204"/>
            <scheme val="minor"/>
          </rPr>
          <t>ВПР
	-ЗОЯ Полунчаева</t>
        </r>
      </text>
    </comment>
    <comment ref="AD3" authorId="0">
      <text>
        <r>
          <rPr>
            <sz val="10"/>
            <color rgb="FF000000"/>
            <rFont val="Calibri"/>
            <family val="2"/>
            <charset val="204"/>
            <scheme val="minor"/>
          </rPr>
          <t>Контрольные по КТП
	-ЗОЯ Полунчаева</t>
        </r>
      </text>
    </comment>
    <comment ref="AF3" authorId="0">
      <text>
        <r>
          <rPr>
            <sz val="10"/>
            <color rgb="FF000000"/>
            <rFont val="Calibri"/>
            <family val="2"/>
            <charset val="204"/>
            <scheme val="minor"/>
          </rPr>
          <t>ВПР
	-ЗОЯ Полунчаева</t>
        </r>
      </text>
    </comment>
    <comment ref="AG3" authorId="0">
      <text>
        <r>
          <rPr>
            <sz val="10"/>
            <color rgb="FF000000"/>
            <rFont val="Calibri"/>
            <family val="2"/>
            <charset val="204"/>
            <scheme val="minor"/>
          </rPr>
          <t>Контрольные по КТП
	-ЗОЯ Полунчаева</t>
        </r>
      </text>
    </comment>
    <comment ref="AI3" authorId="0">
      <text>
        <r>
          <rPr>
            <sz val="10"/>
            <color rgb="FF000000"/>
            <rFont val="Calibri"/>
            <family val="2"/>
            <charset val="204"/>
            <scheme val="minor"/>
          </rPr>
          <t>ВПР
	-ЗОЯ Полунчаева</t>
        </r>
      </text>
    </comment>
    <comment ref="AJ3" authorId="0">
      <text>
        <r>
          <rPr>
            <sz val="10"/>
            <color rgb="FF000000"/>
            <rFont val="Calibri"/>
            <family val="2"/>
            <charset val="204"/>
            <scheme val="minor"/>
          </rPr>
          <t>КТП
	-ЗОЯ Полунчаева</t>
        </r>
      </text>
    </comment>
    <comment ref="AC4" authorId="0">
      <text>
        <r>
          <rPr>
            <sz val="10"/>
            <color rgb="FF000000"/>
            <rFont val="Calibri"/>
            <family val="2"/>
            <charset val="204"/>
            <scheme val="minor"/>
          </rPr>
          <t>например  5а 01.01.2023г(3), 5б 01.01.2022г.  (2)...
	-ЗОЯ Полунчаева</t>
        </r>
      </text>
    </comment>
    <comment ref="AD4" authorId="0">
      <text>
        <r>
          <rPr>
            <sz val="10"/>
            <color rgb="FF000000"/>
            <rFont val="Calibri"/>
            <family val="2"/>
            <charset val="204"/>
            <scheme val="minor"/>
          </rPr>
          <t>например 5а 01.01.2023г(2), 5б 01.01.2022(3)...
	-ЗОЯ Полунчаева</t>
        </r>
      </text>
    </comment>
    <comment ref="AG4" authorId="0">
      <text>
        <r>
          <rPr>
            <sz val="10"/>
            <color rgb="FF000000"/>
            <rFont val="Calibri"/>
            <family val="2"/>
            <charset val="204"/>
            <scheme val="minor"/>
          </rPr>
          <t>например 5а 01.01.2023г(2), 5б 01.01.2022(3)...
	-ЗОЯ Полунчаева</t>
        </r>
      </text>
    </comment>
    <comment ref="AJ4" authorId="0">
      <text>
        <r>
          <rPr>
            <sz val="10"/>
            <color rgb="FF000000"/>
            <rFont val="Calibri"/>
            <family val="2"/>
            <charset val="204"/>
            <scheme val="minor"/>
          </rPr>
          <t>например 5а 01.01.2023г(2), 5б 01.01.2022(3)...
	-ЗОЯ Полунчаева</t>
        </r>
      </text>
    </comment>
    <comment ref="AM4" authorId="0">
      <text>
        <r>
          <rPr>
            <sz val="10"/>
            <color rgb="FF000000"/>
            <rFont val="Calibri"/>
            <family val="2"/>
            <charset val="204"/>
            <scheme val="minor"/>
          </rPr>
          <t>например 5а 01.01.2023г(2), 5б 01.01.2022(3)...
	-ЗОЯ Полунчаева</t>
        </r>
      </text>
    </comment>
    <comment ref="AP4" authorId="0">
      <text>
        <r>
          <rPr>
            <sz val="10"/>
            <color rgb="FF000000"/>
            <rFont val="Calibri"/>
            <family val="2"/>
            <charset val="204"/>
            <scheme val="minor"/>
          </rPr>
          <t>например 5а 01.01.2023г(2), 5б 01.01.2022(3)...
	-ЗОЯ Полунчаева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D3" authorId="0">
      <text>
        <r>
          <rPr>
            <sz val="10"/>
            <color rgb="FF000000"/>
            <rFont val="Calibri"/>
            <family val="2"/>
            <charset val="204"/>
            <scheme val="minor"/>
          </rPr>
          <t>КР по КТП
	-ЗОЯ Полунчаева</t>
        </r>
      </text>
    </comment>
    <comment ref="AD4" authorId="0">
      <text>
        <r>
          <rPr>
            <sz val="10"/>
            <color rgb="FF000000"/>
            <rFont val="Calibri"/>
            <family val="2"/>
            <charset val="204"/>
            <scheme val="minor"/>
          </rPr>
          <t>Для профильных групп делать пометку, например, СЭ,ФМ,МБ или МБ+СЭ 01.01.2023...
	-ЗОЯ Полунчаева</t>
        </r>
      </text>
    </comment>
  </commentList>
</comments>
</file>

<file path=xl/sharedStrings.xml><?xml version="1.0" encoding="utf-8"?>
<sst xmlns="http://schemas.openxmlformats.org/spreadsheetml/2006/main" count="856" uniqueCount="467">
  <si>
    <t>сентябрь</t>
  </si>
  <si>
    <t>октябрь</t>
  </si>
  <si>
    <t>ноябрь</t>
  </si>
  <si>
    <t>декабрь</t>
  </si>
  <si>
    <t>ОО</t>
  </si>
  <si>
    <t>всего</t>
  </si>
  <si>
    <t>федераль ные</t>
  </si>
  <si>
    <t>федераль-ные</t>
  </si>
  <si>
    <t>январь</t>
  </si>
  <si>
    <t>февраль</t>
  </si>
  <si>
    <t>март</t>
  </si>
  <si>
    <t>апрель</t>
  </si>
  <si>
    <t>май</t>
  </si>
  <si>
    <t>10 класс</t>
  </si>
  <si>
    <t>11 класс</t>
  </si>
  <si>
    <t>ВСЕ предметы учебного плана ОО</t>
  </si>
  <si>
    <t>Русский язык</t>
  </si>
  <si>
    <t>Математика</t>
  </si>
  <si>
    <t>Англ. яз.</t>
  </si>
  <si>
    <t>Литература</t>
  </si>
  <si>
    <t>История</t>
  </si>
  <si>
    <t>Биология</t>
  </si>
  <si>
    <t>География</t>
  </si>
  <si>
    <t>Обществозн.</t>
  </si>
  <si>
    <t>Информатика</t>
  </si>
  <si>
    <t>Физика</t>
  </si>
  <si>
    <t>Химия</t>
  </si>
  <si>
    <t>Экономика</t>
  </si>
  <si>
    <t>Право</t>
  </si>
  <si>
    <t>Английский язык</t>
  </si>
  <si>
    <t>Окружающий мир</t>
  </si>
  <si>
    <t>Физ. культура</t>
  </si>
  <si>
    <t xml:space="preserve">Инд. проект </t>
  </si>
  <si>
    <t>Кубановедение</t>
  </si>
  <si>
    <t>Фин. грамотность</t>
  </si>
  <si>
    <t>Практикум по математике</t>
  </si>
  <si>
    <t>Информатика в задачах</t>
  </si>
  <si>
    <t>Основы фин. грамотности</t>
  </si>
  <si>
    <t>Литературное чтение</t>
  </si>
  <si>
    <t>Музыка</t>
  </si>
  <si>
    <t>ИЗО</t>
  </si>
  <si>
    <t>Технология</t>
  </si>
  <si>
    <t>Физ.культура</t>
  </si>
  <si>
    <t>ОРКСЭ</t>
  </si>
  <si>
    <t>ОДНКР</t>
  </si>
  <si>
    <t>Проектная деятельность</t>
  </si>
  <si>
    <t>Черчение</t>
  </si>
  <si>
    <t>Информационная работа, профильная ориентация</t>
  </si>
  <si>
    <t>Литер класса, дата проведения КР, номер урока в расписании</t>
  </si>
  <si>
    <t>число КР в данном месяце</t>
  </si>
  <si>
    <t>2 классы</t>
  </si>
  <si>
    <t>3 классы</t>
  </si>
  <si>
    <t>4 классы</t>
  </si>
  <si>
    <t>5 классы</t>
  </si>
  <si>
    <t>6 классы</t>
  </si>
  <si>
    <t>7 классы</t>
  </si>
  <si>
    <t>8 классы</t>
  </si>
  <si>
    <t>9 классы</t>
  </si>
  <si>
    <t xml:space="preserve"> </t>
  </si>
  <si>
    <t xml:space="preserve">Параметры и модули </t>
  </si>
  <si>
    <t xml:space="preserve">  </t>
  </si>
  <si>
    <t>федеральные</t>
  </si>
  <si>
    <t xml:space="preserve">6а- 29.02, 
6б- 28.02  
6в- 29.02
6г 28.02 </t>
  </si>
  <si>
    <t>6а -11.04 
6б- 10.04 
6в- 11.04  
6г 10.04</t>
  </si>
  <si>
    <t xml:space="preserve">7а -20.05 
7б- 07.05 
7 в 20.05 
7 г 07.04 </t>
  </si>
  <si>
    <t xml:space="preserve">8а - 13.05  
8б - 02.05 </t>
  </si>
  <si>
    <t xml:space="preserve">9а 17,01
9б-31.01   
9в-31.01
9г 16.01 </t>
  </si>
  <si>
    <t>9а - 29.02 
9б - 29.02
9в - 29.02  
9г - 29.02</t>
  </si>
  <si>
    <t>9в- 29.03</t>
  </si>
  <si>
    <t xml:space="preserve">9а 17.04 </t>
  </si>
  <si>
    <t>ОБЗР</t>
  </si>
  <si>
    <t>График оценочных процедур в МАОУ СОШ № 4 им. М.С. Сахненко на 2024-2025 учебный год</t>
  </si>
  <si>
    <t xml:space="preserve">5а-07.05   
5б-17.05.  
5в-17.05  
5г-07.05               </t>
  </si>
  <si>
    <t xml:space="preserve">5а-17.01  
5б-18.01  
5в-17.01  
5г17.01  </t>
  </si>
  <si>
    <t xml:space="preserve">5а -08.05  
5б-08.05  
5в-08.05   
5г -08.05   </t>
  </si>
  <si>
    <t xml:space="preserve">5а-11.03  
5б-06.03  
5в-11.03  
5г-11.03    </t>
  </si>
  <si>
    <t xml:space="preserve">5а-27.02   
5г-26.02.   
5б - 26.02   
5в - 27.02  </t>
  </si>
  <si>
    <t xml:space="preserve">5а-13.03     
5б - 12.03.    
5в - 15.03.  
5г-12.03.   </t>
  </si>
  <si>
    <t xml:space="preserve">5а-29.04-   
5б-26.04   
5в-29.04   
5г-26.04  </t>
  </si>
  <si>
    <t xml:space="preserve">5а- 29.02   , 
5в- 28.02   </t>
  </si>
  <si>
    <t xml:space="preserve">5б- 01.03  
5 г- 01.03   </t>
  </si>
  <si>
    <t xml:space="preserve">5а -11.04   ,   
5б- 05.04   , 
5в -10.04.   , 
5г-05.04   </t>
  </si>
  <si>
    <t xml:space="preserve">5а 15.03    
5б 15.03    
5 в 14.03    
5г 14.03    </t>
  </si>
  <si>
    <t xml:space="preserve">5а - 16.02     
5б- 13.02    
5в - 21.02    
5г - 15.02   </t>
  </si>
  <si>
    <t xml:space="preserve">6а- 20.01  
6б 13.01  , 
6в 30.01   , 
6г 31.01   </t>
  </si>
  <si>
    <t xml:space="preserve">6а  8.02        
6б  9.02  , 
6в 26.02   , 
6г 27.02 -  </t>
  </si>
  <si>
    <t xml:space="preserve">6а  05.03      
6б  05.03   , 
6в 05.03   , 
6г 05.03    </t>
  </si>
  <si>
    <t xml:space="preserve">   6а - 06.05   
6б - 06.05    
6в - 7.05     
6г - 8.05   </t>
  </si>
  <si>
    <t xml:space="preserve">6в -26.01   , 
6г- 25.01   </t>
  </si>
  <si>
    <t xml:space="preserve">6а  01.02      
6б  02.02    </t>
  </si>
  <si>
    <t xml:space="preserve">6а -12.05   
6б -12.05.  
6в 6.05   ,
6г 7.05   </t>
  </si>
  <si>
    <t xml:space="preserve">6а-2.02  ,
6б-2.02  ,
6в-05.02  
6г-02.02  </t>
  </si>
  <si>
    <t xml:space="preserve">6а-22.03  
б-22.03  
6в-20.03.  
6г-22.03  </t>
  </si>
  <si>
    <t xml:space="preserve">6а-17.05  
6б-15.05  
6в-17.05  
6г-17.05  </t>
  </si>
  <si>
    <t xml:space="preserve">6а-30.01   
6б-29.01  
6в 29.01   
6г-29.01   </t>
  </si>
  <si>
    <t xml:space="preserve">6а -04.03  
6б-08.03  
6в-04.03  
6г-08.03  </t>
  </si>
  <si>
    <t xml:space="preserve">6а-30.04   
6б-30.04  
6в-30.04   
6г-29.04  </t>
  </si>
  <si>
    <t xml:space="preserve">6а  20.03   
6 б 20.03   
6в 21.03.   
6г 19.03    </t>
  </si>
  <si>
    <t xml:space="preserve">7а-19.01   
7б-19.01  
7в-19.01   
7г-19.01  </t>
  </si>
  <si>
    <t xml:space="preserve">7а-09.02   
7б-09.02   
7в-09.02   
7г-09.02  </t>
  </si>
  <si>
    <t xml:space="preserve">7а-05.03   
7б-06.03   
7в-06.03   
7г-06.03  </t>
  </si>
  <si>
    <t xml:space="preserve">7а-12.04   
7б-12.04  
 7в-09.02   
7г-09.02  </t>
  </si>
  <si>
    <t xml:space="preserve">7а-15.05   
7б-15.05   
7в-06.03  
7г-06.03  </t>
  </si>
  <si>
    <t xml:space="preserve">7а - 14.05    
7б - 17.05  
7в -14.05   
 7г - 13.05.  </t>
  </si>
  <si>
    <t xml:space="preserve">7а - 25.04   
7б - 25.04.  
7в - 25.04   
7г - 25.04  </t>
  </si>
  <si>
    <t xml:space="preserve">7а - 08.05  
7б -08.0  
7в - 08.05   
7г - 08.05   </t>
  </si>
  <si>
    <t xml:space="preserve">7 а 15.01    
7 в 11.01    
7 г 11.01              </t>
  </si>
  <si>
    <t xml:space="preserve">7 в 20.03    
7 г 19.03   </t>
  </si>
  <si>
    <t xml:space="preserve">7 а 08.04    
7 б 05.04   </t>
  </si>
  <si>
    <t xml:space="preserve">7 а 20.05    
7 б 21.05    
7 в 22.05    
7 г 21.05   </t>
  </si>
  <si>
    <t xml:space="preserve">7а- 14.03   
7б - 14.03.   
7в - 13.03   
7г - 13.03.  </t>
  </si>
  <si>
    <t xml:space="preserve">7а - 26.02   
7б - 13.02    
7в - 26.02   
7 г -13.02   </t>
  </si>
  <si>
    <t xml:space="preserve">7а - 20.04  
7б - 22.03.    
7в - 21.03  
7г - 21.03.  </t>
  </si>
  <si>
    <t xml:space="preserve">8а -15.01   , 31.01   
8б -15.01   , 31.01  
8в -10.01   , 25.01    
8г 10.01   , 25.01   </t>
  </si>
  <si>
    <t xml:space="preserve">8а 05.03       
8б 05.03  
8в 05.03  
8г 05.03   </t>
  </si>
  <si>
    <t xml:space="preserve">8а -15.05   
8б -14.05.  
8в -15.05           8г- 16.05   </t>
  </si>
  <si>
    <t xml:space="preserve">8а -13.02   
8б -13.02   
8в - 13.02   
8г - 12.02.  </t>
  </si>
  <si>
    <t xml:space="preserve">8 а -12.03  
8б -12.03  
8в - 12.03   
8г - 13.03   </t>
  </si>
  <si>
    <t xml:space="preserve">8а - 07.05  
8б - 05.05  
8в -05.05          
8г - 03.05    </t>
  </si>
  <si>
    <t xml:space="preserve">8а-02.02  
8б-05.02   
8в-02.02  
8г-02.02   </t>
  </si>
  <si>
    <t xml:space="preserve">8а-1.03  
8б - 1.03  
8 в-1.03  ,
8г-1.03  </t>
  </si>
  <si>
    <t xml:space="preserve">8а-26.04  
8б -26.04  
8в-26.04  
8г-26.04  </t>
  </si>
  <si>
    <t xml:space="preserve">8а-17.05  , 
8б - 17.05  
8в -15.05  
8 г -17.05  </t>
  </si>
  <si>
    <t xml:space="preserve">8а- 29.02   
8б - 29.02   
8в - 29.02   
8г - 29.02   </t>
  </si>
  <si>
    <t xml:space="preserve">8а-06.02    
8б-09.02    
8в-07.02.  
8г-07.02   </t>
  </si>
  <si>
    <t xml:space="preserve">8 а - 14.03    
8 б - 11.03   
8 в - 12.03    
8 г - 03.03   </t>
  </si>
  <si>
    <t>8 а 20.05    
8 б 15.05    
8 в 17.05    
8 г 14.05 (4</t>
  </si>
  <si>
    <t xml:space="preserve">8а - 12.02  . 
8б - 11.02  ,
8в -  8.02  , 
8г - 11.02  </t>
  </si>
  <si>
    <t xml:space="preserve">8а -21.03  , 
8б 20.03  , 
8в 17.03  , 
8г 20.03  </t>
  </si>
  <si>
    <t xml:space="preserve">8а 15.04  
8б 26.04  
 8в 26.04    
8г 19.04  </t>
  </si>
  <si>
    <t xml:space="preserve">8 а 16.02    
8 б 16.02     
8 в 05.02     
8 г 16.02   </t>
  </si>
  <si>
    <t xml:space="preserve">9а - 12.01   
9 б - 11.01   
9в -12.01         
9г - 11.01   </t>
  </si>
  <si>
    <t xml:space="preserve"> 9а 08.02   ,27.02   
9б-09.02   27.02.          
9в 12.02   , 27.02   
9г  07.02.   ,27.02    </t>
  </si>
  <si>
    <t xml:space="preserve">9а - 14.03   
9б - 14.03  
9в - 18.03   
9г -18.03  </t>
  </si>
  <si>
    <t xml:space="preserve">9а -10.01     
9б-10.01        
9в-12.01  
9г 11.01   </t>
  </si>
  <si>
    <t xml:space="preserve">9а - 19.03  
9б - 18.03   
9в - 19.03   
9г - 19.03  </t>
  </si>
  <si>
    <t xml:space="preserve">9а -06.02  
9б-06.02  
9в -06.02.     
9г-06.02  </t>
  </si>
  <si>
    <t xml:space="preserve">9а -05.03  
9б-05.03  
9в -05.03  
9г-05.03  </t>
  </si>
  <si>
    <t xml:space="preserve">9а-09.04.  
9б-09.04  
9в-09.04  
9г-09.04  </t>
  </si>
  <si>
    <t xml:space="preserve">9а- 07.05  
9б-7.05  
9в-07.05  
 9г-7.05  </t>
  </si>
  <si>
    <t xml:space="preserve">9а - 20.03    
9б-21.03  
9в - 21.03    
9г-21.03  </t>
  </si>
  <si>
    <t xml:space="preserve">9а-22.03   
9б-22.03  
9в - 18.03    
9г-14.03  </t>
  </si>
  <si>
    <t xml:space="preserve">9 а 12.01       
9б 16.01    
9 в 12.01    
9 г 12.01   </t>
  </si>
  <si>
    <t xml:space="preserve">9 а 09.04    
9 б 08.04     
9 в 06.04   
 9 г  10.04   </t>
  </si>
  <si>
    <t xml:space="preserve">9а 1.04  , 
9б 2.04   , 
9г 1.04   </t>
  </si>
  <si>
    <t xml:space="preserve">9а 20.05  
9б 21.05   
9в 22.05   
9г 20.05    </t>
  </si>
  <si>
    <t xml:space="preserve">9б 21.03  
9в 11.03   
9г12.03   </t>
  </si>
  <si>
    <t xml:space="preserve">5а- 05.03   
5б-05.03.  
5в-05.03      
5г-05.03.  </t>
  </si>
  <si>
    <t xml:space="preserve">2 а – 18.01  
2 г – 18.01  
2 б - 18.01     
2 в - 18.01 </t>
  </si>
  <si>
    <t xml:space="preserve">2а-01.02 ,29.02 
2б-01.02 ,29.02  
2в-01.02 ,29.02 
2г-01.02 , 29.02 
</t>
  </si>
  <si>
    <t xml:space="preserve">2а-05.03 
2г-05.03 
2б-05.03   
2в-05.03 </t>
  </si>
  <si>
    <t xml:space="preserve">2а-16.04 
2 г – 16.04  
2б -16.04   
2в-16.04 </t>
  </si>
  <si>
    <t xml:space="preserve">2а-07.05  
2б -07.05   
2г-07.05  
2в-07.05 
</t>
  </si>
  <si>
    <t xml:space="preserve">2а-14.05 
2г-15.05  
2в-14.05 
2б 15.05  </t>
  </si>
  <si>
    <t xml:space="preserve">2а, 15.02   
2б - 15.02  
2в-15.02   
2г-15.02  </t>
  </si>
  <si>
    <t xml:space="preserve">2а-21.03   
2б -21.03  
2в-21.03      2г-21.03 </t>
  </si>
  <si>
    <t xml:space="preserve">2а-16.05  
2б-16.05  
2в-16.05      
2г-16.05 </t>
  </si>
  <si>
    <t xml:space="preserve">2а-13.02 
2г-13.02 
2б -13.02  
 2в-13.02 </t>
  </si>
  <si>
    <t xml:space="preserve">2а-07.03 
2б -07.03 
2в-07.03 
2г-07.03 
 </t>
  </si>
  <si>
    <t xml:space="preserve">2а-18.04 
2г-18.04 
2б- 18.04   
2в-18.04 </t>
  </si>
  <si>
    <t xml:space="preserve">2а-14.05 
2б -14.05 
2г-14.05 
2в-14.05 </t>
  </si>
  <si>
    <t xml:space="preserve">2а- 26.04  
2в-26.04  
2г-26.04  
2б -30.04  </t>
  </si>
  <si>
    <t xml:space="preserve">3а-20.02 
3б-20.02 
3в-20.02  
3г-20.02 </t>
  </si>
  <si>
    <t xml:space="preserve">3а-12.03 
3б-12.03 
3в-12.03  
3г-12.03 </t>
  </si>
  <si>
    <t xml:space="preserve">3а-09.04 
3в-09.04  
3б-09.04 
3г-09.04 </t>
  </si>
  <si>
    <t xml:space="preserve">3а-14.05 
3в-14.05 
3б-14.05 
3г-14.05 </t>
  </si>
  <si>
    <t xml:space="preserve">3а-25.04  
3б-29.04  
3в-25.04.  
3г-29.04 </t>
  </si>
  <si>
    <t xml:space="preserve">4а-21.02  
4б-22.02  
4в- 27.02 
4г- 29.02. </t>
  </si>
  <si>
    <t xml:space="preserve">4а- 19.03. 
4б-21.03  
4в- 22.03 
4г-19.03.  </t>
  </si>
  <si>
    <t xml:space="preserve">4 а-25.01     
4 б-25.01      
4 в-25.01     
4 г-25.01  </t>
  </si>
  <si>
    <t xml:space="preserve">4а-18.01 
4б-19.01 
4в-19.01 
4г-17.01 </t>
  </si>
  <si>
    <t>График оценочных процедур в МАОУ СОШ № 4 им. М.С. Сахненко на  2024- 2025 учебный год</t>
  </si>
  <si>
    <t>ИТОГО КР по предмету во
втором полугодии  2024- 2025 учебного года</t>
  </si>
  <si>
    <t>Доля КР от общего числа учебных часов во втором полугодии  2024- 2025 учебного года</t>
  </si>
  <si>
    <t xml:space="preserve">5а-30.01.25  ,
5б-29.01.25  ,
5в-30.01.25  ,
 5г  30.01.25  </t>
  </si>
  <si>
    <t xml:space="preserve">5а,б,в,г-11.04.25   </t>
  </si>
  <si>
    <t xml:space="preserve">5а-29.01  
5б-30.01  
5в-29.01.25  
5г-29.01.25   </t>
  </si>
  <si>
    <t xml:space="preserve">5а-25.04  
5б-22.04  
5в-22.04  
5г-22.04   </t>
  </si>
  <si>
    <t xml:space="preserve">5а,б,в,г-18.04.25   </t>
  </si>
  <si>
    <t xml:space="preserve">5а,б,в,г- 19.03.25  </t>
  </si>
  <si>
    <t xml:space="preserve">5а-04.03.25.  
5б-04.03.25  
5в-04.03.25  
5г-04.03.25  </t>
  </si>
  <si>
    <t xml:space="preserve">5а,б,в,г-25.04.25   </t>
  </si>
  <si>
    <t xml:space="preserve">6а,б,в,г-18.04.25   </t>
  </si>
  <si>
    <t xml:space="preserve">6а-19.01  ,   
6б-19.01  ,
6в-25.01  
6г-19.01  </t>
  </si>
  <si>
    <t xml:space="preserve">6а-26.04  
6б-26.04  
6в-25.04  
6г-26.04  </t>
  </si>
  <si>
    <t xml:space="preserve">6а-27.02.25  
6б -27.02.25  
6в - 27.02.25  
6г - 27.02.25  </t>
  </si>
  <si>
    <t xml:space="preserve">6а,б,в,г-25.04.25  </t>
  </si>
  <si>
    <t xml:space="preserve">6а-14.05   
6б- 14.05.  
6в 14.05   
6г -14.05.25   </t>
  </si>
  <si>
    <t xml:space="preserve">6а -15.05.25   
 6б - 17.05.25   
6в-21.05  
6г-17.05.  </t>
  </si>
  <si>
    <t xml:space="preserve">6а - 13.02.25   
6б - 13.02.25   
6в - 09.02.25   
6г - 09.02.25    </t>
  </si>
  <si>
    <t xml:space="preserve">6а,б,в,г 11.04.2025   </t>
  </si>
  <si>
    <t xml:space="preserve">6а - 17.05.25    
6б - 13.05.25   
6в - 13.05.25   
6г - 13.05.25   </t>
  </si>
  <si>
    <t xml:space="preserve">7а- 12.01  
7б -11.01   
7в-15.01.   
7г-12.01.25     </t>
  </si>
  <si>
    <t xml:space="preserve">7а-06.02.  
7б -07.02  
7в-08.02.  
7г-06.02.25        </t>
  </si>
  <si>
    <t xml:space="preserve">7а - 05.03.25  
7б - 05.03.25.  
7в - 05.03.25  
7г - 05.03.25  </t>
  </si>
  <si>
    <t xml:space="preserve">7а,б,в,г -30.04.25  </t>
  </si>
  <si>
    <t xml:space="preserve">7а -07.05   
7б  06.05   
7в - 06.05  
7г-07.05.25     </t>
  </si>
  <si>
    <t xml:space="preserve"> 7а-26.02   
7б -20.02   
7в -21.02  
7г-22.02.25       </t>
  </si>
  <si>
    <t xml:space="preserve">7а - 15.04   
7б -16.04   
7в - 17.04  
7г - 18.04.25      </t>
  </si>
  <si>
    <t xml:space="preserve">7а - 16.05   
7б - 13.05   
7в - 15.05   
7г-15.05.25      </t>
  </si>
  <si>
    <t xml:space="preserve">7а-17.05   
7б - 13.05.25   
7в-17.05  
7г - 14.05.25   </t>
  </si>
  <si>
    <t xml:space="preserve">7а - 07.02.25  
7б - 05.02.25.  
7в - 07.02.25  
7г - 05.02.25  </t>
  </si>
  <si>
    <t xml:space="preserve">7а - 15.03.25  
7б - 15.03.25  
7в -15.03.25  
7г - 14.03.25  </t>
  </si>
  <si>
    <t xml:space="preserve">7а - 27.02.25     
7б - 27.02.25.  
7в - 27.02.25  
7г - 27.02.25  </t>
  </si>
  <si>
    <t xml:space="preserve">7а,б,в,г -09.04.25         </t>
  </si>
  <si>
    <t>09.04.25
компьютерная форма</t>
  </si>
  <si>
    <t xml:space="preserve">8а -14.02.25  
8б -13.02.25  
8в - 12.25.  
8г - 14.02.25  </t>
  </si>
  <si>
    <t xml:space="preserve">8а-15.03.25  
8б -14.03.25  
8в -14.03.25  
8г -14.03.25  </t>
  </si>
  <si>
    <t>8а-27.02.25
8б-27.02.25
8в 27.02.25
8г -27.02.25</t>
  </si>
  <si>
    <t>8а-05.03.25     
8б-05.03.25   
8в- 11.03.25
8г -11.03.25</t>
  </si>
  <si>
    <t xml:space="preserve">8а,б,в,г-16.04.25   </t>
  </si>
  <si>
    <t>8а-14.05.25 
8б-14.05.25
8 в- 14.05.25
8г -14.05.25</t>
  </si>
  <si>
    <t>8а-19.04.25
8б-20.04.25
8в-19.04.25
8г-15.04.25</t>
  </si>
  <si>
    <t xml:space="preserve">8а 7.05.25   
8б 7.05.25   
8в 6.05.25   
8г 7.05.25   </t>
  </si>
  <si>
    <t xml:space="preserve">8а-25.04   
8б-18.04   
8в-25.04   
8г-25.04  </t>
  </si>
  <si>
    <t xml:space="preserve">8а 22.02.25г.   
8б 28.02.25г  
 8в 22.02.25г   
8г 27.02.25г  </t>
  </si>
  <si>
    <t xml:space="preserve">8а 18.04.25г.                     8б 17.04.25г   
8в 18.04.25г  
 8г 16.04.25г  </t>
  </si>
  <si>
    <t xml:space="preserve">9а -25.04.25   
9б-25.04.25   
9в- 25.04.25   
9г -25.04.25  </t>
  </si>
  <si>
    <t xml:space="preserve">9а- 10.05   
9б-10.05.25  
 9в 13.05  
9г 13.05  </t>
  </si>
  <si>
    <t xml:space="preserve">9а  16.02   
9б-16.02.25        
9в 19.02    
9г  14.02    </t>
  </si>
  <si>
    <t xml:space="preserve">9а-25.04.25  
9б-25.04.25   
9в 26.04   
9г- 26.04.  </t>
  </si>
  <si>
    <t xml:space="preserve">9а-04.03.25  
9б -13.03.25  
9в -13.03.25  
9г-15.05.25  </t>
  </si>
  <si>
    <t xml:space="preserve">9а-08.04.25.  
9б- 20.04.25   
9в-12.04.25  
9г-17.04.25  </t>
  </si>
  <si>
    <t>9а -18.03.25
9б-15.03.25
9в-15.03.25  
9г-19.03.25</t>
  </si>
  <si>
    <t>9а-09.02.25
9б-13.02.25
9в,г-10.02.25</t>
  </si>
  <si>
    <t>9а-26.04.25
9б-30.04.25,
9в,г-27.04.25</t>
  </si>
  <si>
    <t xml:space="preserve">9а 25.04.25   
9б 22.04.25   
9в 25.04.25   
9г 22.04.25   </t>
  </si>
  <si>
    <t xml:space="preserve">9а 18.04.25   
9б 20.04.25   
9в 16.04.25г  
 9г 20.04.25г  </t>
  </si>
  <si>
    <t>ИТОГО КР по предмету во
втором полугодии 2024-2025 учебного года</t>
  </si>
  <si>
    <t>Доля КР от общего числа учебных часов во втором полугодии 2024-2025 учебного года</t>
  </si>
  <si>
    <t xml:space="preserve">5а,5б,5в,5г   19.09.2024       </t>
  </si>
  <si>
    <t xml:space="preserve">5а, 5б, 5в, 5г    18.10.2024       </t>
  </si>
  <si>
    <t xml:space="preserve">5а, 5б, 5в, 5г      13.12.2024         </t>
  </si>
  <si>
    <t xml:space="preserve">5а, 5б, 5в, 5г        13.10.2024   </t>
  </si>
  <si>
    <t xml:space="preserve">5а, 5б, 5в, 5г     24.11.2024    </t>
  </si>
  <si>
    <t xml:space="preserve">5а, 5б, 5в, 5г     15.12.2024   </t>
  </si>
  <si>
    <t xml:space="preserve">5а        21.11.2024            5б          22.11.2024        5в        21.11.2024        5г         21.11.2024   </t>
  </si>
  <si>
    <t xml:space="preserve">5а, 5б       20.12.2024     5в          14.12.2024              5г             19.12.2024                 </t>
  </si>
  <si>
    <t xml:space="preserve">5а         21.12.2024           5б            21.12.2024          5в            22.12.2024            5г             21.12.2024   </t>
  </si>
  <si>
    <t xml:space="preserve">5а- 07.03.25   
5б 07.03.25       
5в 07.03.24          
5г 07.03.24   </t>
  </si>
  <si>
    <t xml:space="preserve">5а 15.05.   
5б 15.05.25        
5в 15.05.24          5г 15.05.24   </t>
  </si>
  <si>
    <t xml:space="preserve">5а             25.10.2024           5б        25.10.2024                  5в       20.10.2024            5г                 12.10.2024                   </t>
  </si>
  <si>
    <t xml:space="preserve">5а, 5б      22.12.2024    5в          01.12.2024      5г        07.12.2024   </t>
  </si>
  <si>
    <t xml:space="preserve">5б, 5в, 5г          30.09.2024   </t>
  </si>
  <si>
    <t xml:space="preserve">5а            03.10.2024   </t>
  </si>
  <si>
    <t xml:space="preserve">5 а      12.12.2024           5б, 5в, 5г         02.12.2024   </t>
  </si>
  <si>
    <t xml:space="preserve">5а         16.11.2024      5б, 5г          17.11.2024       5в         14.11.2024   </t>
  </si>
  <si>
    <t xml:space="preserve">5а        06.12.2024        5б        07.12.2024         5в         08.12.2024       5г       09.12.2024   </t>
  </si>
  <si>
    <t xml:space="preserve">5а        08.12.2024                  5б         14.12.2024    5в        12.12.2024       5г        14.12.2024   </t>
  </si>
  <si>
    <t xml:space="preserve">5а             09.11.2024        5б      07.111.2024       5в          08.11.2024        5г         10.11.2024   </t>
  </si>
  <si>
    <t xml:space="preserve">5а - 25.04.   
5б - 25.04    
5в - 24.04.    
5г - 25.04.  </t>
  </si>
  <si>
    <t xml:space="preserve">5а        16.12.2024           5б       21.12.2024     5в         16.12.2024        5г        06.12.2024   </t>
  </si>
  <si>
    <t xml:space="preserve">5а                09.12.2024       5б       12.12.2024    5в        06.12.2024         5г              12.12.2024   </t>
  </si>
  <si>
    <t xml:space="preserve">5а             25.11.2024      5б              25.11.2024       5в              30.11.2024        5г                    25.11.2024  </t>
  </si>
  <si>
    <t xml:space="preserve">6а            20.09.2024        6б, 6в, 6г          21.09.2024        </t>
  </si>
  <si>
    <t xml:space="preserve">6а, 6б, 6в, 6г        18.10.2024   </t>
  </si>
  <si>
    <t xml:space="preserve">6а         25.11.2024                       6б, 6г, 6в     22.11.2024    </t>
  </si>
  <si>
    <t xml:space="preserve">6а, 6б, 6г, 6в          13.12.2024   </t>
  </si>
  <si>
    <t xml:space="preserve">6а, 6б, 6г, 6в      28.09.2024   </t>
  </si>
  <si>
    <t xml:space="preserve">6а, 6б, 6г, 6в       13.10.2024   </t>
  </si>
  <si>
    <t xml:space="preserve">6а, 6б, 6г, 6в          15.12.2024   </t>
  </si>
  <si>
    <t xml:space="preserve">6а, 6б, 6г, 6в      26.09.2024   </t>
  </si>
  <si>
    <t xml:space="preserve">6а, 6б          21.10.2024             6в, 6г           20.10.2024   </t>
  </si>
  <si>
    <t xml:space="preserve">6а, 6б, 6г, 6в        30.11.2024   </t>
  </si>
  <si>
    <t xml:space="preserve">6а, 6б, 6г, 6в     21.12.2024             </t>
  </si>
  <si>
    <t xml:space="preserve">6а, 6б, 6г, 6в         27.09.2024   </t>
  </si>
  <si>
    <t xml:space="preserve">6б, 6г      14.12.2024            6а, 6в          15.12.2024   </t>
  </si>
  <si>
    <t xml:space="preserve">6б, 6в, 6г          18.11.2024                 6а        22.11.2024   </t>
  </si>
  <si>
    <t xml:space="preserve">6в 28.11.2024         6б, 6г      29.11.2024        6а 24.11.2024  </t>
  </si>
  <si>
    <t xml:space="preserve">6а, 6б, 6в, 6г   29.09.2024   </t>
  </si>
  <si>
    <t xml:space="preserve">6а, 6б, 6в     25.10.2024                      6г               25.10.2024   </t>
  </si>
  <si>
    <t xml:space="preserve">6а, 6б, 6в         06.12.2024                                              6г     12.12.2024   </t>
  </si>
  <si>
    <t xml:space="preserve">6а, 6б, 6в         22.12.2024                 6г              20.12.2024   </t>
  </si>
  <si>
    <t xml:space="preserve">6а, 6в        16.12.2024          6б         08.12.2024         6г            06.12.2024     </t>
  </si>
  <si>
    <t xml:space="preserve">6а, 6б          14.11.2024             6в  15.11.2024      6г  10.11.2024  </t>
  </si>
  <si>
    <t xml:space="preserve">6а, 6б, 6в, 6г 09.12.2024   </t>
  </si>
  <si>
    <t xml:space="preserve">7а, 7в, 7г                          18.10.2024                       7б                 17.10.2024   </t>
  </si>
  <si>
    <t xml:space="preserve">7а, 7в, 7г                          8.11.2024                       7б                 7.11.2024                 7а         25.11.2024                               7б,7в, 7г                     28.11.2024       </t>
  </si>
  <si>
    <t xml:space="preserve">7а,7б,7в,7г                         13.12.2024  </t>
  </si>
  <si>
    <t xml:space="preserve">7а,7б,7в,7г  13.10.2024   </t>
  </si>
  <si>
    <t xml:space="preserve">7а,7б,7в,7г             22.11.2024   </t>
  </si>
  <si>
    <t xml:space="preserve">7а,7б,7в,7г         15.12.2024   </t>
  </si>
  <si>
    <t xml:space="preserve">7а,7в              27.09.2024                       7б,7г          28.09.2024  </t>
  </si>
  <si>
    <t xml:space="preserve">7а,7в     20.10.2024    7б,7г 21.10.2024   </t>
  </si>
  <si>
    <t xml:space="preserve">7а                 28.11.2024                               7б ,7в 25.11.2024   7г           29.11.2024    </t>
  </si>
  <si>
    <t xml:space="preserve">7а              12.12.2024         7б,7г       14.12.2024                         7в               16.12.2024   </t>
  </si>
  <si>
    <t xml:space="preserve">7а,7б  09.12.2024                         7в,7г   12.12.2024   </t>
  </si>
  <si>
    <t xml:space="preserve">7а, 7б,7в  26.09.2024               7г                27.09.2024  </t>
  </si>
  <si>
    <t xml:space="preserve">7а,7б   27.10.2024                        7в   26.10.2024       7г              25.10.2024   </t>
  </si>
  <si>
    <t xml:space="preserve">7а,7б,7в   08.09.2024               7г                      05.09.2024   </t>
  </si>
  <si>
    <t>7а,7б,7в,7г   11.10.2024</t>
  </si>
  <si>
    <t xml:space="preserve">7а 16.09.2024            7б 20.09.2024        7в 19.09.2024            7г21.09.2024   </t>
  </si>
  <si>
    <t>7а,7б,7в,7г   11.10.2024**</t>
  </si>
  <si>
    <t>7а,7б,7в,7г           04.10.2024**</t>
  </si>
  <si>
    <t xml:space="preserve">7а,7б 24.11.2024                 7в,7г                21.11.2024   </t>
  </si>
  <si>
    <t>7а,7б,7в,7г           04.10.2024</t>
  </si>
  <si>
    <t xml:space="preserve">7а,7в,7г       06.12.2024                             7б     05.12.2024          </t>
  </si>
  <si>
    <t xml:space="preserve">7а   16.12.21022   7б       08.12.2024         7в                 08.12.2024    7г   05.12.2024  </t>
  </si>
  <si>
    <t xml:space="preserve">7а, 7б                15.11.2024    7в                   18.11.2024                 7г               17.11.2024   </t>
  </si>
  <si>
    <t xml:space="preserve">7а                29.11.2024                7б            30.11.2024                 7в                  30.11.2024         7г                   25.11.2024   </t>
  </si>
  <si>
    <t xml:space="preserve">7а, 7б,7в,7г   1411.2024   </t>
  </si>
  <si>
    <t xml:space="preserve">8а, 8б, 8в, 8г         27.09.2024   </t>
  </si>
  <si>
    <t xml:space="preserve">8а, 8б, 8в, 8г        13.12.2024   </t>
  </si>
  <si>
    <t xml:space="preserve">8а,б,в,г-24.04.25   </t>
  </si>
  <si>
    <t xml:space="preserve">8а, 8б, 8в, 8г        04.10.2024               28.10.2024   </t>
  </si>
  <si>
    <t xml:space="preserve">8а, 8б, 8в, 8г         29.11.2024         </t>
  </si>
  <si>
    <t xml:space="preserve">8а, 8б, 8в, 8г        15.12.2024   </t>
  </si>
  <si>
    <t xml:space="preserve">8а                  16.09.2024          8б             24.09.2024             8в                     19.09.2024           8г                       20.09.2024   </t>
  </si>
  <si>
    <t xml:space="preserve">8а, 8б, 8в, 8г        11.10.2024   </t>
  </si>
  <si>
    <t xml:space="preserve">8а, 8б, 8в, 8г           01.12.2024    </t>
  </si>
  <si>
    <t xml:space="preserve">8а, 8г         30.11.2024          8б           28.11.2024         8в           25.11.2024     </t>
  </si>
  <si>
    <t>8а, 8б, 8в, 8г      06.10.2024 **</t>
  </si>
  <si>
    <t xml:space="preserve">8а, 8б, 8в, 8г  12.12.2024   </t>
  </si>
  <si>
    <t xml:space="preserve">8а - 25.04.25  
8б - 24.04.25  
8в - 29.04.25  
8г -25.04.25  </t>
  </si>
  <si>
    <t xml:space="preserve">8а, 8г        20.12.2024                  8в          21.12.2024         8б         22.12.2024   </t>
  </si>
  <si>
    <t xml:space="preserve">8а, 8г            29.09.2024   </t>
  </si>
  <si>
    <t xml:space="preserve">8а, 8г         12.10.2024     8б        13.10.2024       8в        10.10.2024           </t>
  </si>
  <si>
    <t xml:space="preserve">8а, 8г         22.11.2024     8б        21.11.2024       8в        20.11.2024           </t>
  </si>
  <si>
    <t xml:space="preserve">8в            29.09.2024   </t>
  </si>
  <si>
    <t xml:space="preserve">8а, 8б, 8г       12.10.2024                 8в            14.10.2024      </t>
  </si>
  <si>
    <t xml:space="preserve">8а, 8б, 8г      16.11.2024                 8в                          15.11.2024    </t>
  </si>
  <si>
    <t xml:space="preserve">8а, 8в        18.10.2024        8б, 8г        19.10.2024     </t>
  </si>
  <si>
    <t xml:space="preserve">8а        10.11.2024             8б, 8в              18.11.2024                        8г          14.11.2024       </t>
  </si>
  <si>
    <t xml:space="preserve">8б            29.09.2024   </t>
  </si>
  <si>
    <t xml:space="preserve">8а, 8в, 8г         05.10.2024                                     8б             07.10.2024   </t>
  </si>
  <si>
    <t xml:space="preserve">8а, 8б, 8г         16.12.2024               8в            19.12.2024   </t>
  </si>
  <si>
    <t xml:space="preserve">8а 24.04  , 
8б 22.04  , 
8в 18.04   , 
8г 22.04  </t>
  </si>
  <si>
    <t xml:space="preserve">8а, 8б            11.11.2024    8в          08.11.2024       8г           07.11.2024   </t>
  </si>
  <si>
    <t>8а  - 24.04
8б - 24.04
8в - 22.04 
8г -24.04</t>
  </si>
  <si>
    <t>8а          27.10.2024    8б, 8в, 8г</t>
  </si>
  <si>
    <t xml:space="preserve">8а           21.11.2024        8б        18.11.2024    8в          24.11.2024           8г              10.11.2024   </t>
  </si>
  <si>
    <t xml:space="preserve">8а           19.12.2024        8б        24.12.2024    8в          14.12.2024           8г              22.12.2024   </t>
  </si>
  <si>
    <t xml:space="preserve">8в -26.04 
8г 24.04 </t>
  </si>
  <si>
    <t xml:space="preserve">8а, 8б, 8в, 8г        20.10.2024   </t>
  </si>
  <si>
    <t xml:space="preserve">8а, 8б, 8в, 8г        08.12.2024   </t>
  </si>
  <si>
    <t xml:space="preserve">8а          18.11.2024      8б, 8г          17.11.2024       8в           09.11.2024   </t>
  </si>
  <si>
    <t xml:space="preserve">9а, 9б, 9в, 9г    06.10.2024   </t>
  </si>
  <si>
    <t xml:space="preserve">9а, 9в, 9г     29.11.2024                  9б       28.11.2024   </t>
  </si>
  <si>
    <t xml:space="preserve">9а, 9б, 9в, 9г    13.12.2024   </t>
  </si>
  <si>
    <t xml:space="preserve">9а, 9б, 9в, 9г    11.10.2024   </t>
  </si>
  <si>
    <t xml:space="preserve">9а, 9б, 9в        24.11.2024                                       9 г          22.11.2024   </t>
  </si>
  <si>
    <t xml:space="preserve">9а, 9б, 9в, 9г 15.12.2024   </t>
  </si>
  <si>
    <t xml:space="preserve">9а        03.10.2024        26.10.2024      9б           01.10.2024          25.10.2024         9в          02.10.2024 25.10.2024       9г         01.10.2024     25.10.2024       </t>
  </si>
  <si>
    <t xml:space="preserve">9а            05.12.2024      19.12.2024       9б, 9г        03.12.2024      17.12.2024      9в          02.12.2024      16.12.2024    </t>
  </si>
  <si>
    <t xml:space="preserve">9а, 9б            11.10.2024    9в, 9г          06.10.2024   </t>
  </si>
  <si>
    <t xml:space="preserve">9а, 9б, 9в, 9г   05.10.2024   </t>
  </si>
  <si>
    <t xml:space="preserve">9а, 9г      29.09.2024   </t>
  </si>
  <si>
    <t xml:space="preserve">9а, 9в              11.11.2024    9б              10.11.2024      9г        12.11.2024   </t>
  </si>
  <si>
    <t xml:space="preserve">9в        04.10.2024        </t>
  </si>
  <si>
    <t xml:space="preserve">9а                  20.10.2024             9б            19.10.2024                 9г                    27.10.2024   </t>
  </si>
  <si>
    <t xml:space="preserve">9а,9г       15.12.2024         9б      14.12.2024        9в        12.12.2024       </t>
  </si>
  <si>
    <t>9а-24.04.25
9б-24.04.25
9в-24.04.25  
9г 24.04.25</t>
  </si>
  <si>
    <t xml:space="preserve">9а                  26.11.2024        9б, 9в, 9г      25.11.2024    </t>
  </si>
  <si>
    <t xml:space="preserve">9б      29.09.2024   </t>
  </si>
  <si>
    <t xml:space="preserve">9а, 9в      19.11.2024       9в, 9г       18.11.2024      </t>
  </si>
  <si>
    <t xml:space="preserve">9а, 9б           19.09.2024                            9в              20.09.2024                 9г                   21.09.2024   </t>
  </si>
  <si>
    <t xml:space="preserve">9а, 9в       18.11.2024       9б         17.11.2024       9г                        16.11.2024              </t>
  </si>
  <si>
    <t xml:space="preserve">9а,9б,9в,9г          30.11.2024 </t>
  </si>
  <si>
    <t xml:space="preserve">9а, 9б, 9в     13.10.2024                                    9г         12.10.2024   </t>
  </si>
  <si>
    <t xml:space="preserve">9а                  28.11.2024         9б                    29.11.2024               9в          26.11.2024                       9г                   25.11.2024   </t>
  </si>
  <si>
    <t xml:space="preserve">9а, 9в        28.10.2024      9б         29.10.2024       9г                    20.10.2024   </t>
  </si>
  <si>
    <t>ИТОГО КР по предмету  2025-2025 учебного года</t>
  </si>
  <si>
    <t>Доля КР от общего числа учебных часов в 2025-2025 учебном году</t>
  </si>
  <si>
    <t xml:space="preserve">2а 09.02.  
2б 9.02.25  
2в 5.02.25  
2г 6.02.25 </t>
  </si>
  <si>
    <t xml:space="preserve">2а 19.04.  
2б 19.04.25  
2в 15.04.25  2г 16.04.25 </t>
  </si>
  <si>
    <t xml:space="preserve">3а-31.01.25 
3б-31.01.25   
3в-31.01.25  
3г-31.01.25 </t>
  </si>
  <si>
    <t xml:space="preserve">3а-27.02.25  
3б-27.02.25  
3в-27.02.25  
3г-27.02.25 </t>
  </si>
  <si>
    <t xml:space="preserve">3а-15.04.25  
3б-15.04.25 
3в-15.04.25 
3г-15.04.25 </t>
  </si>
  <si>
    <t xml:space="preserve">3а-06.05.25 
3б-06.05.25 
 3в-06.05.25  
3г-06.05.25 </t>
  </si>
  <si>
    <t xml:space="preserve">3а-01.02.25  
3б-01.02.25  
3в-01.02.25  
3г-01.02.25 </t>
  </si>
  <si>
    <t xml:space="preserve">3а-11.03.25  3б-11.03.25  3в-11.03.25  3г-11.03.25 </t>
  </si>
  <si>
    <t xml:space="preserve">3а-25.04.25  3б-25.04.25  3в-25.04.25  3г-25.04.25 </t>
  </si>
  <si>
    <t xml:space="preserve">3а-17.05.25 
3б-17.05.25  
3в-17.05.25  
3г-17.05.25 </t>
  </si>
  <si>
    <t xml:space="preserve">3а-30.01.25 
3б-30.01.25 
3в -30.01.25 
3г-30.01.25 </t>
  </si>
  <si>
    <t xml:space="preserve">3а-29.01.25  
3б-29.01.25  
3в-29.01.25  
3г-29.01.25 </t>
  </si>
  <si>
    <t xml:space="preserve">3а-29.02.25 
3б-29.02.25  
3в-29.02.25  
3г-29.02.25 </t>
  </si>
  <si>
    <t xml:space="preserve">3а-19.03.25  3б-19.03.25  3в-19.03.25  3г-19.03.25 </t>
  </si>
  <si>
    <t xml:space="preserve">3а-17.04.25  
3б-17.04.25 
3в-17.04.25  
3г-17.04.25 </t>
  </si>
  <si>
    <t xml:space="preserve">3а-09.05.25 
3б-09.05.25 
3в-09.05.25  
3г-09.05.25 </t>
  </si>
  <si>
    <t xml:space="preserve">3а-19.01.25  
3в-19.01.25  
3б-19.01.25  
3г-19.01.25 </t>
  </si>
  <si>
    <t xml:space="preserve">3а-15.03.25  
3б-15.03.25  
3в-17.03.25  
3г-15.03.25 </t>
  </si>
  <si>
    <t xml:space="preserve">3а-10.05.25  
3в-10.05.25 
3б-10.05.25  
3г-10.05.25 </t>
  </si>
  <si>
    <t xml:space="preserve">3а-11.03.25  3б-13.03.25  3в-13.03.25  3г-13.03.25 </t>
  </si>
  <si>
    <t xml:space="preserve">3а-06.05.25 
3б-08.05.25 
3в-08.05.25  
3г-08.05.25 </t>
  </si>
  <si>
    <t xml:space="preserve">3а-19.04.25  3б-19.04.25  3в-15.04.25  3г-19.04.25 </t>
  </si>
  <si>
    <t xml:space="preserve">3а-09.01.25  
3а-18.01.25  
3в-09.01.25  26.01.25   
3б-11.01.25  
3г-09.01.25  
3г-18.01.25 </t>
  </si>
  <si>
    <t xml:space="preserve">3б-06.02.25 </t>
  </si>
  <si>
    <t xml:space="preserve">3а-30.04.25  3в-26.04.25  3б-30.04.25  3г-30.04.25 </t>
  </si>
  <si>
    <t xml:space="preserve">3а-14.05.25  
3в-14.05.25  
3б-16.05.25  
3г-14.05.25 </t>
  </si>
  <si>
    <t xml:space="preserve">3а-22.04.21  3б-22.04.25   3в-22.04.25  3г-22.04.25 </t>
  </si>
  <si>
    <t xml:space="preserve">4а -21.02.25  
4б -21.02.25  
4в -21.02.25  
4г -21.02.25 </t>
  </si>
  <si>
    <t xml:space="preserve">4а-27.02.25  
4б-27.02.25  
4в-27.02.25  
4г-27.02.25 </t>
  </si>
  <si>
    <t>4а,б,в,г-16.04.25
4а,б,в,г-18.04.25</t>
  </si>
  <si>
    <t xml:space="preserve">4а-9.04.25   4б-9.04.25   4в-9.04.25   4г-9.04.25  </t>
  </si>
  <si>
    <t xml:space="preserve">4а-31.01.25  
4 б -30.01   
4в-30.01  
4г-30.01. </t>
  </si>
  <si>
    <t xml:space="preserve">4а-29.02.25  
4б-29.02.25  
4в-29.02.25  
4г-29.02.25 </t>
  </si>
  <si>
    <t xml:space="preserve">4а,б,в,г 21.03.25  </t>
  </si>
  <si>
    <t xml:space="preserve">4а-14.05.25 
4б -14.05.25  4в-14.05.25 
 4г-14.05.25 </t>
  </si>
  <si>
    <t xml:space="preserve">4а-16.01.25        
4б-17.01.25  
4в-17.01.25  
4г -17.01.25 </t>
  </si>
  <si>
    <t xml:space="preserve">4а,б,в,г 19.03.25  </t>
  </si>
  <si>
    <t xml:space="preserve">4 г - 8.05.25   
4 б - 8.05.25  
4 в - 8.05.25  
4 а - 7.05.25 </t>
  </si>
  <si>
    <t xml:space="preserve">4а-18.03.25  4б-26.03.25  4в-20.03.25  4г-21.03.25 </t>
  </si>
  <si>
    <t xml:space="preserve">4а-25.04.25  4б-26.04.25  4в-26.04.25  4г-26.04.25  </t>
  </si>
  <si>
    <t xml:space="preserve">4а-16.04.25  4б-15.04.25  4в-15.04.25  4г-15.04.25 </t>
  </si>
  <si>
    <t xml:space="preserve">2а, 2б, 2в, 2г 22.09.2024  </t>
  </si>
  <si>
    <t xml:space="preserve">2а, 2б, 2в, 2г 18.10.2024  </t>
  </si>
  <si>
    <t xml:space="preserve">2а, 2б, 2в, 2г 25.11.2024  </t>
  </si>
  <si>
    <t xml:space="preserve">2а, 2б, 2в, 2г  13.12.2024  </t>
  </si>
  <si>
    <t xml:space="preserve">2а, 2б, 2в, 2г 27.09.2024  </t>
  </si>
  <si>
    <t xml:space="preserve">2а, 2б, 2в, 2г 20.10.2024  </t>
  </si>
  <si>
    <t xml:space="preserve">2а, 2б, 2в, 2г    15.12.2024  </t>
  </si>
  <si>
    <t xml:space="preserve">2а, 2б, 2г   30.11.2024   2в     25.11.2024   </t>
  </si>
  <si>
    <t xml:space="preserve">2а, 2г  04.10.2024   2б, 2в 05.10.2024   </t>
  </si>
  <si>
    <t xml:space="preserve">2а                                    18.11.2024    2б, 2в     21.11.2024                2г                  22.11.2024  </t>
  </si>
  <si>
    <t xml:space="preserve">2а, 2б, 2в, 2г    20.12.2024   </t>
  </si>
  <si>
    <t xml:space="preserve">2а    22.12.2024     2б    08.12.2024   2в, 2г  06.12.2024   </t>
  </si>
  <si>
    <t xml:space="preserve">2а      14.12.2024    2б    12.12.2024    2в    05.12.2024    2г      07.12.2024  </t>
  </si>
  <si>
    <t xml:space="preserve">2а, 2б, 2в, 2г  06.10.2024  </t>
  </si>
  <si>
    <t xml:space="preserve">3а, 3б, 3в, 3г    26.09.2024  </t>
  </si>
  <si>
    <t xml:space="preserve">3а, 3б, 3в, 3г    18.10.2024  </t>
  </si>
  <si>
    <t xml:space="preserve">3а, 3б, 3в, 3г   25.11.2024  </t>
  </si>
  <si>
    <t xml:space="preserve">3а, 3б, 3в, 3г     13.12.2024  </t>
  </si>
  <si>
    <t xml:space="preserve">3а, 3б, 3в, 3г 03.10.2024   3а, 3б, 3в, 3г 20.10.2024  </t>
  </si>
  <si>
    <t xml:space="preserve">3а, 3б, 3в, 3г 09.11.2024   3а, 3б, 3в, 3г 28.11.2024  </t>
  </si>
  <si>
    <t xml:space="preserve">3а, 3б, 3в, 3г    15.12.2024  </t>
  </si>
  <si>
    <t xml:space="preserve">3а     22.09.2024    3б                   24.09.2024    3в                    24.09.2024                       3г                22.09.2024   </t>
  </si>
  <si>
    <t xml:space="preserve">3а    25.10.2024    3б    25.10.2024   3в     26.10.2024    3г     26.10.2024  </t>
  </si>
  <si>
    <t xml:space="preserve">3а     17.11.2024   3б      25.11.2024      3в     25.11.2024   3г    24.11.2024    </t>
  </si>
  <si>
    <t xml:space="preserve">3а     19.12.2024     3б     19.12.2024    3в     21.12.2024    3г     21.12.2024   </t>
  </si>
  <si>
    <t xml:space="preserve">3а, 3б, 3г    28.10.2024     3в       27.10.2024  </t>
  </si>
  <si>
    <t xml:space="preserve">3а, 3в, 3г    16.12.2024   3б      15.12.2024  </t>
  </si>
  <si>
    <t xml:space="preserve">3а, 3б  19.10.2024     3в, 3г 17.10.2024  </t>
  </si>
  <si>
    <t xml:space="preserve">3а    14.12.2024   3б, 3в, 3г    12.12.2024  </t>
  </si>
  <si>
    <t xml:space="preserve"> 3а, 3б, 3в  13.10.2024    3г    14.10.2024  </t>
  </si>
  <si>
    <t xml:space="preserve">3а, 3б, 3в, 3г     16.11.2024  </t>
  </si>
  <si>
    <t xml:space="preserve">3а     04.10.2024     3б, 3в, 3г  05.10.2024  </t>
  </si>
  <si>
    <t xml:space="preserve">3а, 3б, 3в, 3г      20.12.2024  </t>
  </si>
  <si>
    <t xml:space="preserve">3а, 3б, 3в, 3г  11.10.2024  </t>
  </si>
  <si>
    <t xml:space="preserve">4а, 4б, 4в, 4г         18.10.2024  </t>
  </si>
  <si>
    <t xml:space="preserve">4а, 4б, 4в, 4г       13.12.2024  </t>
  </si>
  <si>
    <t xml:space="preserve">4а, 4г     30.09.2024   4б, 4в    29.09.2024  </t>
  </si>
  <si>
    <t xml:space="preserve">4а, 4б, 4в, 4г     20.10.2024  </t>
  </si>
  <si>
    <t xml:space="preserve">4а, 4б, 4в, 4г         30.11.2024  </t>
  </si>
  <si>
    <t xml:space="preserve">4а, 4б, 4в, 4г        15.12.2024  </t>
  </si>
  <si>
    <t xml:space="preserve">4а        22.09.2024    4б         26.09.2024     4в        27.09.2024     4г         24.09.2024  </t>
  </si>
  <si>
    <t xml:space="preserve">4а       25.10.2024    4б         17.10.2024    4в      25.10.2024    4г     21.10.2024  </t>
  </si>
  <si>
    <t xml:space="preserve">4а       22.11.2024    4б         21.11.2024    4в      22.11.2024    4г     22.11.2024  </t>
  </si>
  <si>
    <t xml:space="preserve">4а       22.12.2024    4б         19.12.2024    4в      22.12.2024    4г     16.12.2024  </t>
  </si>
  <si>
    <t xml:space="preserve">4а-25.04. 
4б-25.04  
4в- 24.04 
4г-24.04 </t>
  </si>
  <si>
    <t xml:space="preserve">4а, 4в, 4г,4б       12.10.2024    </t>
  </si>
  <si>
    <t xml:space="preserve">4а, 4в, 4г,4б     21.12.2024    </t>
  </si>
  <si>
    <t xml:space="preserve">4а, 4г     27.09.2024     </t>
  </si>
  <si>
    <t xml:space="preserve">4б, 4в       04.10.2024  </t>
  </si>
  <si>
    <t xml:space="preserve">4а, 4в, 4г       25.11.2024    4б       25.11.202  </t>
  </si>
  <si>
    <t xml:space="preserve">4а, 4в, 4г   08.12.2024    4б     09.12.2024  </t>
  </si>
  <si>
    <t xml:space="preserve">4а, 4в, 4г,4б   19.10.2024    </t>
  </si>
  <si>
    <t xml:space="preserve">4б                     21.10.2024                                 4в                19.10.2024  </t>
  </si>
  <si>
    <t xml:space="preserve">4а, 4г        16.11.2024  </t>
  </si>
  <si>
    <t xml:space="preserve">4а, 4г          29.09.2024        4б         28.09.2024      4в        30.09.2024  </t>
  </si>
  <si>
    <t xml:space="preserve">4а, 4г        13.10.2024     4б        13.10.2024      4в       14.10.2024   </t>
  </si>
  <si>
    <t xml:space="preserve">4а          16.12.2024    4б       14.12.2024                      4в          24.12.2024    4г        22.12.2024  </t>
  </si>
  <si>
    <t xml:space="preserve">03.10.2024               25.10. 2024  </t>
  </si>
  <si>
    <t>УТВЕРЖДЕН
приказом № 502  от 02.09.2024 г.
Директор МАОУ СОШ №4 им. М.С. Сахненко
______________В.Б.Геворгян</t>
  </si>
  <si>
    <t>УТВЕРЖДЕН
приказом № 502  от 02.09. 2024 г.
Директор МАОУ СОШ №4 им. М.С. Сахненко
______________В.Б.Геворгян</t>
  </si>
  <si>
    <t xml:space="preserve">5а- 08.02.25   
5б 08.02.25       
5в 08.02.25          
5г 08.02.25  </t>
  </si>
  <si>
    <t xml:space="preserve">2а-16.01 
2г-16.01 
2б -16.01
2в-16.01  </t>
  </si>
  <si>
    <t xml:space="preserve">4а-9.01 , 22.01-  
4б-9.01 , 22.01-  
4в-9.01 , 22.01-  
4г-9.01 , 22.01-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</si>
</sst>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dd\.mm\.yy"/>
    <numFmt numFmtId="168" formatCode="dddd"/>
    <numFmt numFmtId="170" formatCode="*Дddd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b/>
      <sz val="11"/>
      <color rgb="FF000000"/>
      <name val="&quot;Times New Roman&quot;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000000"/>
      <name val="&quot;Times New Roman&quot;"/>
    </font>
    <font>
      <sz val="10"/>
      <color rgb="FF000000"/>
      <name val="&quot;Times New Roman&quot;"/>
    </font>
    <font>
      <sz val="10"/>
      <color theme="1"/>
      <name val="Arial"/>
      <family val="2"/>
      <charset val="204"/>
    </font>
    <font>
      <sz val="5"/>
      <color theme="1"/>
      <name val="Arial"/>
      <family val="2"/>
      <charset val="204"/>
    </font>
    <font>
      <sz val="10"/>
      <color rgb="FF000000"/>
      <name val="&quot;Arial&quot;"/>
    </font>
    <font>
      <sz val="10"/>
      <color rgb="FF000000"/>
      <name val="Arial"/>
      <family val="2"/>
      <charset val="204"/>
    </font>
    <font>
      <b/>
      <sz val="15"/>
      <color rgb="FF000000"/>
      <name val="&quot;Times New Roman&quot;"/>
    </font>
    <font>
      <sz val="11"/>
      <color rgb="FF000000"/>
      <name val="&quot;Times New Roman&quot;"/>
    </font>
    <font>
      <sz val="11"/>
      <color rgb="FF000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FF00FF"/>
      </patternFill>
    </fill>
    <fill>
      <patternFill patternType="solid">
        <fgColor theme="0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0" tint="-0.14999847407452621"/>
        <bgColor rgb="FFB7B7B7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0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1" fillId="3" borderId="1" xfId="0" applyFont="1" applyFill="1" applyBorder="1"/>
    <xf numFmtId="14" fontId="1" fillId="3" borderId="1" xfId="0" applyNumberFormat="1" applyFont="1" applyFill="1" applyBorder="1" applyAlignment="1">
      <alignment horizontal="right"/>
    </xf>
    <xf numFmtId="14" fontId="1" fillId="3" borderId="1" xfId="0" applyNumberFormat="1" applyFont="1" applyFill="1" applyBorder="1"/>
    <xf numFmtId="0" fontId="3" fillId="3" borderId="1" xfId="0" applyFont="1" applyFill="1" applyBorder="1"/>
    <xf numFmtId="0" fontId="3" fillId="2" borderId="0" xfId="0" applyFont="1" applyFill="1"/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/>
    <xf numFmtId="0" fontId="3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/>
    </xf>
    <xf numFmtId="14" fontId="1" fillId="3" borderId="1" xfId="0" applyNumberFormat="1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 vertical="top"/>
    </xf>
    <xf numFmtId="14" fontId="1" fillId="2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4" fontId="1" fillId="3" borderId="1" xfId="0" applyNumberFormat="1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14" fontId="1" fillId="2" borderId="0" xfId="0" applyNumberFormat="1" applyFont="1" applyFill="1" applyAlignment="1">
      <alignment horizontal="center" vertical="top"/>
    </xf>
    <xf numFmtId="0" fontId="1" fillId="2" borderId="0" xfId="0" applyFont="1" applyFill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0" fillId="2" borderId="2" xfId="0" applyFont="1" applyFill="1" applyBorder="1" applyAlignment="1">
      <alignment horizontal="righ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wrapText="1"/>
    </xf>
    <xf numFmtId="0" fontId="14" fillId="0" borderId="7" xfId="0" applyFont="1" applyBorder="1"/>
    <xf numFmtId="0" fontId="14" fillId="0" borderId="8" xfId="0" applyFont="1" applyBorder="1"/>
    <xf numFmtId="0" fontId="13" fillId="6" borderId="6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wrapText="1"/>
    </xf>
    <xf numFmtId="0" fontId="15" fillId="6" borderId="9" xfId="0" applyFont="1" applyFill="1" applyBorder="1" applyAlignment="1">
      <alignment horizontal="center" vertical="center" wrapText="1"/>
    </xf>
    <xf numFmtId="164" fontId="15" fillId="6" borderId="9" xfId="0" applyNumberFormat="1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wrapText="1"/>
    </xf>
    <xf numFmtId="0" fontId="16" fillId="6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left" wrapText="1"/>
    </xf>
    <xf numFmtId="0" fontId="4" fillId="6" borderId="5" xfId="0" applyFont="1" applyFill="1" applyBorder="1" applyAlignment="1">
      <alignment horizontal="center" wrapText="1"/>
    </xf>
    <xf numFmtId="0" fontId="14" fillId="0" borderId="10" xfId="0" applyFont="1" applyBorder="1"/>
    <xf numFmtId="0" fontId="17" fillId="6" borderId="5" xfId="0" applyFont="1" applyFill="1" applyBorder="1" applyAlignment="1">
      <alignment horizontal="center" wrapText="1"/>
    </xf>
    <xf numFmtId="0" fontId="17" fillId="6" borderId="5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left" wrapText="1"/>
    </xf>
    <xf numFmtId="0" fontId="7" fillId="6" borderId="5" xfId="0" applyFont="1" applyFill="1" applyBorder="1" applyAlignment="1">
      <alignment horizontal="center" wrapText="1"/>
    </xf>
    <xf numFmtId="0" fontId="14" fillId="0" borderId="4" xfId="0" applyFont="1" applyBorder="1"/>
    <xf numFmtId="0" fontId="15" fillId="6" borderId="5" xfId="0" applyFont="1" applyFill="1" applyBorder="1" applyAlignment="1">
      <alignment wrapText="1"/>
    </xf>
    <xf numFmtId="0" fontId="15" fillId="6" borderId="5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vertical="center" wrapText="1"/>
    </xf>
    <xf numFmtId="0" fontId="18" fillId="6" borderId="5" xfId="0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horizontal="left" wrapText="1"/>
    </xf>
    <xf numFmtId="0" fontId="18" fillId="6" borderId="5" xfId="0" applyFont="1" applyFill="1" applyBorder="1" applyAlignment="1">
      <alignment wrapText="1"/>
    </xf>
    <xf numFmtId="164" fontId="15" fillId="6" borderId="5" xfId="0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vertical="top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vertical="center" wrapText="1"/>
    </xf>
    <xf numFmtId="0" fontId="15" fillId="7" borderId="5" xfId="0" applyFont="1" applyFill="1" applyBorder="1" applyAlignment="1">
      <alignment vertical="top" wrapText="1"/>
    </xf>
    <xf numFmtId="0" fontId="18" fillId="2" borderId="5" xfId="0" applyFont="1" applyFill="1" applyBorder="1" applyAlignment="1">
      <alignment horizontal="center" vertical="center" wrapText="1"/>
    </xf>
    <xf numFmtId="0" fontId="18" fillId="7" borderId="5" xfId="0" applyFont="1" applyFill="1" applyBorder="1" applyAlignment="1">
      <alignment horizontal="left" vertical="top" wrapText="1"/>
    </xf>
    <xf numFmtId="0" fontId="18" fillId="2" borderId="5" xfId="0" applyFont="1" applyFill="1" applyBorder="1" applyAlignment="1">
      <alignment vertical="top" wrapText="1"/>
    </xf>
    <xf numFmtId="164" fontId="15" fillId="2" borderId="5" xfId="0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wrapText="1"/>
    </xf>
    <xf numFmtId="0" fontId="18" fillId="2" borderId="5" xfId="0" applyFont="1" applyFill="1" applyBorder="1" applyAlignment="1">
      <alignment horizontal="left" wrapText="1"/>
    </xf>
    <xf numFmtId="0" fontId="18" fillId="2" borderId="5" xfId="0" applyFont="1" applyFill="1" applyBorder="1" applyAlignment="1">
      <alignment wrapText="1"/>
    </xf>
    <xf numFmtId="0" fontId="15" fillId="8" borderId="5" xfId="0" applyFont="1" applyFill="1" applyBorder="1" applyAlignment="1">
      <alignment wrapText="1"/>
    </xf>
    <xf numFmtId="0" fontId="15" fillId="2" borderId="5" xfId="0" applyFont="1" applyFill="1" applyBorder="1" applyAlignment="1">
      <alignment horizontal="center" vertical="top" wrapText="1"/>
    </xf>
    <xf numFmtId="0" fontId="18" fillId="2" borderId="5" xfId="0" applyFont="1" applyFill="1" applyBorder="1" applyAlignment="1">
      <alignment horizontal="center" vertical="top" wrapText="1"/>
    </xf>
    <xf numFmtId="164" fontId="15" fillId="2" borderId="5" xfId="0" applyNumberFormat="1" applyFont="1" applyFill="1" applyBorder="1" applyAlignment="1">
      <alignment horizontal="center" vertical="top" wrapText="1"/>
    </xf>
    <xf numFmtId="0" fontId="15" fillId="2" borderId="5" xfId="0" applyFont="1" applyFill="1" applyBorder="1"/>
    <xf numFmtId="0" fontId="15" fillId="9" borderId="5" xfId="0" applyFont="1" applyFill="1" applyBorder="1" applyAlignment="1">
      <alignment wrapText="1"/>
    </xf>
    <xf numFmtId="0" fontId="15" fillId="9" borderId="5" xfId="0" applyFont="1" applyFill="1" applyBorder="1" applyAlignment="1">
      <alignment horizontal="center" vertical="center" wrapText="1"/>
    </xf>
    <xf numFmtId="0" fontId="15" fillId="9" borderId="5" xfId="0" applyFont="1" applyFill="1" applyBorder="1" applyAlignment="1">
      <alignment vertical="center" wrapText="1"/>
    </xf>
    <xf numFmtId="0" fontId="18" fillId="9" borderId="5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horizontal="left" wrapText="1"/>
    </xf>
    <xf numFmtId="0" fontId="18" fillId="9" borderId="5" xfId="0" applyFont="1" applyFill="1" applyBorder="1" applyAlignment="1">
      <alignment wrapText="1"/>
    </xf>
    <xf numFmtId="164" fontId="15" fillId="9" borderId="5" xfId="0" applyNumberFormat="1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wrapText="1"/>
    </xf>
    <xf numFmtId="0" fontId="18" fillId="7" borderId="5" xfId="0" applyFont="1" applyFill="1" applyBorder="1" applyAlignment="1">
      <alignment horizontal="left" wrapText="1"/>
    </xf>
    <xf numFmtId="0" fontId="18" fillId="2" borderId="5" xfId="0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5" fillId="10" borderId="5" xfId="0" applyFont="1" applyFill="1" applyBorder="1" applyAlignment="1">
      <alignment wrapText="1"/>
    </xf>
    <xf numFmtId="0" fontId="15" fillId="10" borderId="5" xfId="0" applyFont="1" applyFill="1" applyBorder="1" applyAlignment="1">
      <alignment horizontal="center" vertical="center" wrapText="1"/>
    </xf>
    <xf numFmtId="0" fontId="15" fillId="10" borderId="5" xfId="0" applyFont="1" applyFill="1" applyBorder="1" applyAlignment="1">
      <alignment vertical="center" wrapText="1"/>
    </xf>
    <xf numFmtId="0" fontId="18" fillId="10" borderId="5" xfId="0" applyFont="1" applyFill="1" applyBorder="1" applyAlignment="1">
      <alignment horizontal="center" vertical="center" wrapText="1"/>
    </xf>
    <xf numFmtId="0" fontId="18" fillId="10" borderId="5" xfId="0" applyFont="1" applyFill="1" applyBorder="1" applyAlignment="1">
      <alignment horizontal="left" wrapText="1"/>
    </xf>
    <xf numFmtId="0" fontId="18" fillId="10" borderId="5" xfId="0" applyFont="1" applyFill="1" applyBorder="1" applyAlignment="1">
      <alignment wrapText="1"/>
    </xf>
    <xf numFmtId="164" fontId="15" fillId="10" borderId="5" xfId="0" applyNumberFormat="1" applyFont="1" applyFill="1" applyBorder="1" applyAlignment="1">
      <alignment horizontal="center" vertical="center" wrapText="1"/>
    </xf>
    <xf numFmtId="0" fontId="18" fillId="7" borderId="5" xfId="0" applyFont="1" applyFill="1" applyBorder="1" applyAlignment="1">
      <alignment horizontal="center" vertical="center" wrapText="1"/>
    </xf>
    <xf numFmtId="0" fontId="15" fillId="7" borderId="5" xfId="0" applyFont="1" applyFill="1" applyBorder="1" applyAlignment="1">
      <alignment vertical="center" wrapText="1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/>
    <xf numFmtId="0" fontId="21" fillId="8" borderId="5" xfId="0" applyFont="1" applyFill="1" applyBorder="1" applyAlignment="1">
      <alignment horizontal="left" wrapText="1"/>
    </xf>
    <xf numFmtId="0" fontId="15" fillId="0" borderId="5" xfId="0" applyFont="1" applyBorder="1" applyAlignment="1">
      <alignment wrapText="1"/>
    </xf>
    <xf numFmtId="0" fontId="15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wrapText="1"/>
    </xf>
    <xf numFmtId="0" fontId="18" fillId="0" borderId="5" xfId="0" applyFont="1" applyBorder="1" applyAlignment="1">
      <alignment wrapText="1"/>
    </xf>
    <xf numFmtId="164" fontId="15" fillId="0" borderId="5" xfId="0" applyNumberFormat="1" applyFont="1" applyBorder="1" applyAlignment="1">
      <alignment horizontal="center" vertical="center" wrapText="1"/>
    </xf>
    <xf numFmtId="0" fontId="13" fillId="11" borderId="6" xfId="0" applyFont="1" applyFill="1" applyBorder="1" applyAlignment="1">
      <alignment horizontal="center" wrapText="1"/>
    </xf>
    <xf numFmtId="0" fontId="14" fillId="3" borderId="7" xfId="0" applyFont="1" applyFill="1" applyBorder="1"/>
    <xf numFmtId="0" fontId="14" fillId="3" borderId="8" xfId="0" applyFont="1" applyFill="1" applyBorder="1"/>
    <xf numFmtId="0" fontId="13" fillId="11" borderId="6" xfId="0" applyFont="1" applyFill="1" applyBorder="1" applyAlignment="1">
      <alignment horizontal="center" vertical="center" wrapText="1"/>
    </xf>
    <xf numFmtId="0" fontId="15" fillId="12" borderId="9" xfId="0" applyFont="1" applyFill="1" applyBorder="1" applyAlignment="1">
      <alignment horizontal="center" vertical="center" wrapText="1"/>
    </xf>
    <xf numFmtId="164" fontId="15" fillId="12" borderId="9" xfId="0" applyNumberFormat="1" applyFont="1" applyFill="1" applyBorder="1" applyAlignment="1">
      <alignment horizontal="center" vertical="center" wrapText="1"/>
    </xf>
    <xf numFmtId="0" fontId="16" fillId="11" borderId="5" xfId="0" applyFont="1" applyFill="1" applyBorder="1" applyAlignment="1">
      <alignment horizontal="center" wrapText="1"/>
    </xf>
    <xf numFmtId="0" fontId="16" fillId="11" borderId="5" xfId="0" applyFont="1" applyFill="1" applyBorder="1" applyAlignment="1">
      <alignment horizontal="center" vertical="center" wrapText="1"/>
    </xf>
    <xf numFmtId="0" fontId="14" fillId="3" borderId="10" xfId="0" applyFont="1" applyFill="1" applyBorder="1"/>
    <xf numFmtId="0" fontId="17" fillId="11" borderId="5" xfId="0" applyFont="1" applyFill="1" applyBorder="1" applyAlignment="1">
      <alignment horizontal="center" wrapText="1"/>
    </xf>
    <xf numFmtId="0" fontId="17" fillId="11" borderId="5" xfId="0" applyFont="1" applyFill="1" applyBorder="1" applyAlignment="1">
      <alignment horizontal="center" vertical="center" wrapText="1"/>
    </xf>
    <xf numFmtId="0" fontId="14" fillId="3" borderId="4" xfId="0" applyFont="1" applyFill="1" applyBorder="1"/>
    <xf numFmtId="0" fontId="22" fillId="11" borderId="6" xfId="0" applyFont="1" applyFill="1" applyBorder="1" applyAlignment="1">
      <alignment horizontal="center" vertical="top" wrapText="1"/>
    </xf>
    <xf numFmtId="0" fontId="15" fillId="12" borderId="5" xfId="0" applyFont="1" applyFill="1" applyBorder="1" applyAlignment="1">
      <alignment horizontal="center" vertical="center" wrapText="1"/>
    </xf>
    <xf numFmtId="164" fontId="15" fillId="12" borderId="5" xfId="0" applyNumberFormat="1" applyFont="1" applyFill="1" applyBorder="1" applyAlignment="1">
      <alignment horizontal="center" vertical="center" wrapText="1"/>
    </xf>
    <xf numFmtId="0" fontId="23" fillId="8" borderId="5" xfId="0" applyFont="1" applyFill="1" applyBorder="1" applyAlignment="1">
      <alignment horizontal="center" vertical="top" wrapText="1"/>
    </xf>
    <xf numFmtId="0" fontId="23" fillId="8" borderId="5" xfId="0" applyFont="1" applyFill="1" applyBorder="1" applyAlignment="1">
      <alignment horizontal="center" vertical="center" wrapText="1"/>
    </xf>
    <xf numFmtId="0" fontId="23" fillId="7" borderId="5" xfId="0" applyFont="1" applyFill="1" applyBorder="1" applyAlignment="1">
      <alignment horizontal="center" vertical="center" wrapText="1"/>
    </xf>
    <xf numFmtId="0" fontId="23" fillId="11" borderId="5" xfId="0" applyFont="1" applyFill="1" applyBorder="1" applyAlignment="1">
      <alignment horizontal="center" vertical="top" wrapText="1"/>
    </xf>
    <xf numFmtId="0" fontId="23" fillId="11" borderId="5" xfId="0" applyFont="1" applyFill="1" applyBorder="1" applyAlignment="1">
      <alignment horizontal="center" vertical="center" wrapText="1"/>
    </xf>
    <xf numFmtId="164" fontId="15" fillId="3" borderId="5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/>
    <xf numFmtId="0" fontId="23" fillId="8" borderId="5" xfId="0" applyFont="1" applyFill="1" applyBorder="1" applyAlignment="1">
      <alignment horizontal="center" vertical="center"/>
    </xf>
    <xf numFmtId="165" fontId="23" fillId="8" borderId="5" xfId="0" applyNumberFormat="1" applyFont="1" applyFill="1" applyBorder="1" applyAlignment="1">
      <alignment horizontal="center" vertical="top" wrapText="1"/>
    </xf>
    <xf numFmtId="0" fontId="23" fillId="8" borderId="5" xfId="0" applyFont="1" applyFill="1" applyBorder="1" applyAlignment="1">
      <alignment wrapText="1"/>
    </xf>
    <xf numFmtId="0" fontId="13" fillId="6" borderId="7" xfId="0" applyFont="1" applyFill="1" applyBorder="1" applyAlignment="1">
      <alignment horizontal="center" wrapText="1"/>
    </xf>
    <xf numFmtId="0" fontId="15" fillId="6" borderId="9" xfId="0" applyFont="1" applyFill="1" applyBorder="1" applyAlignment="1">
      <alignment horizontal="center" wrapText="1"/>
    </xf>
    <xf numFmtId="164" fontId="15" fillId="6" borderId="9" xfId="0" applyNumberFormat="1" applyFont="1" applyFill="1" applyBorder="1" applyAlignment="1">
      <alignment horizontal="center" wrapText="1"/>
    </xf>
    <xf numFmtId="0" fontId="16" fillId="6" borderId="11" xfId="0" applyFont="1" applyFill="1" applyBorder="1" applyAlignment="1">
      <alignment horizontal="center" wrapText="1"/>
    </xf>
    <xf numFmtId="0" fontId="16" fillId="6" borderId="11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wrapText="1"/>
    </xf>
    <xf numFmtId="0" fontId="17" fillId="6" borderId="11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wrapText="1"/>
    </xf>
    <xf numFmtId="164" fontId="15" fillId="6" borderId="5" xfId="0" applyNumberFormat="1" applyFont="1" applyFill="1" applyBorder="1" applyAlignment="1">
      <alignment horizontal="center" wrapText="1"/>
    </xf>
    <xf numFmtId="0" fontId="15" fillId="2" borderId="5" xfId="0" applyFont="1" applyFill="1" applyBorder="1" applyAlignment="1">
      <alignment horizontal="center" wrapText="1"/>
    </xf>
    <xf numFmtId="164" fontId="15" fillId="2" borderId="5" xfId="0" applyNumberFormat="1" applyFont="1" applyFill="1" applyBorder="1" applyAlignment="1">
      <alignment horizontal="center" wrapText="1"/>
    </xf>
    <xf numFmtId="168" fontId="4" fillId="3" borderId="1" xfId="0" applyNumberFormat="1" applyFont="1" applyFill="1" applyBorder="1" applyAlignment="1">
      <alignment horizontal="center" vertical="center" wrapText="1"/>
    </xf>
    <xf numFmtId="168" fontId="7" fillId="3" borderId="1" xfId="0" applyNumberFormat="1" applyFont="1" applyFill="1" applyBorder="1" applyAlignment="1">
      <alignment horizontal="center" vertical="center" wrapText="1"/>
    </xf>
    <xf numFmtId="168" fontId="1" fillId="3" borderId="1" xfId="0" applyNumberFormat="1" applyFont="1" applyFill="1" applyBorder="1" applyAlignment="1">
      <alignment horizontal="center" vertical="top"/>
    </xf>
    <xf numFmtId="168" fontId="1" fillId="2" borderId="1" xfId="0" applyNumberFormat="1" applyFont="1" applyFill="1" applyBorder="1" applyAlignment="1">
      <alignment horizontal="center" vertical="top" wrapText="1"/>
    </xf>
    <xf numFmtId="168" fontId="1" fillId="2" borderId="1" xfId="0" applyNumberFormat="1" applyFont="1" applyFill="1" applyBorder="1" applyAlignment="1">
      <alignment horizontal="center" vertical="top"/>
    </xf>
    <xf numFmtId="168" fontId="1" fillId="2" borderId="3" xfId="0" applyNumberFormat="1" applyFont="1" applyFill="1" applyBorder="1" applyAlignment="1">
      <alignment horizontal="center" vertical="top" wrapText="1"/>
    </xf>
    <xf numFmtId="168" fontId="1" fillId="2" borderId="3" xfId="0" applyNumberFormat="1" applyFont="1" applyFill="1" applyBorder="1" applyAlignment="1">
      <alignment horizontal="center" vertical="top"/>
    </xf>
    <xf numFmtId="168" fontId="9" fillId="4" borderId="1" xfId="0" applyNumberFormat="1" applyFont="1" applyFill="1" applyBorder="1" applyAlignment="1">
      <alignment horizontal="center" vertical="top" wrapText="1"/>
    </xf>
    <xf numFmtId="168" fontId="1" fillId="3" borderId="1" xfId="0" applyNumberFormat="1" applyFont="1" applyFill="1" applyBorder="1" applyAlignment="1">
      <alignment horizontal="center" vertical="top" wrapText="1"/>
    </xf>
    <xf numFmtId="168" fontId="1" fillId="2" borderId="0" xfId="0" applyNumberFormat="1" applyFont="1" applyFill="1" applyAlignment="1">
      <alignment horizontal="right"/>
    </xf>
    <xf numFmtId="168" fontId="0" fillId="2" borderId="0" xfId="0" applyNumberFormat="1" applyFill="1"/>
    <xf numFmtId="168" fontId="1" fillId="2" borderId="1" xfId="0" applyNumberFormat="1" applyFont="1" applyFill="1" applyBorder="1"/>
    <xf numFmtId="168" fontId="1" fillId="2" borderId="0" xfId="0" applyNumberFormat="1" applyFont="1" applyFill="1"/>
    <xf numFmtId="168" fontId="0" fillId="0" borderId="0" xfId="0" applyNumberFormat="1" applyFill="1" applyAlignment="1">
      <alignment horizontal="center" vertical="center" wrapText="1"/>
    </xf>
    <xf numFmtId="168" fontId="16" fillId="11" borderId="5" xfId="0" applyNumberFormat="1" applyFont="1" applyFill="1" applyBorder="1" applyAlignment="1">
      <alignment horizontal="left" wrapText="1"/>
    </xf>
    <xf numFmtId="168" fontId="17" fillId="11" borderId="5" xfId="0" applyNumberFormat="1" applyFont="1" applyFill="1" applyBorder="1" applyAlignment="1">
      <alignment horizontal="left" wrapText="1"/>
    </xf>
    <xf numFmtId="168" fontId="23" fillId="8" borderId="5" xfId="0" applyNumberFormat="1" applyFont="1" applyFill="1" applyBorder="1" applyAlignment="1">
      <alignment horizontal="left" vertical="top" wrapText="1"/>
    </xf>
    <xf numFmtId="168" fontId="15" fillId="2" borderId="5" xfId="0" applyNumberFormat="1" applyFont="1" applyFill="1" applyBorder="1" applyAlignment="1">
      <alignment horizontal="left"/>
    </xf>
    <xf numFmtId="168" fontId="23" fillId="11" borderId="5" xfId="0" applyNumberFormat="1" applyFont="1" applyFill="1" applyBorder="1" applyAlignment="1">
      <alignment horizontal="left" vertical="top" wrapText="1"/>
    </xf>
    <xf numFmtId="168" fontId="0" fillId="0" borderId="0" xfId="0" applyNumberFormat="1" applyFill="1"/>
    <xf numFmtId="168" fontId="24" fillId="8" borderId="5" xfId="0" applyNumberFormat="1" applyFont="1" applyFill="1" applyBorder="1" applyAlignment="1">
      <alignment horizontal="left" wrapText="1"/>
    </xf>
    <xf numFmtId="168" fontId="23" fillId="7" borderId="5" xfId="0" applyNumberFormat="1" applyFont="1" applyFill="1" applyBorder="1" applyAlignment="1">
      <alignment horizontal="left" vertical="top" wrapText="1"/>
    </xf>
    <xf numFmtId="168" fontId="0" fillId="2" borderId="0" xfId="0" applyNumberFormat="1" applyFont="1" applyFill="1" applyAlignment="1"/>
    <xf numFmtId="168" fontId="23" fillId="7" borderId="5" xfId="0" applyNumberFormat="1" applyFont="1" applyFill="1" applyBorder="1" applyAlignment="1">
      <alignment horizontal="left" wrapText="1"/>
    </xf>
    <xf numFmtId="168" fontId="23" fillId="8" borderId="5" xfId="0" applyNumberFormat="1" applyFont="1" applyFill="1" applyBorder="1" applyAlignment="1">
      <alignment horizontal="left"/>
    </xf>
    <xf numFmtId="168" fontId="23" fillId="8" borderId="5" xfId="0" applyNumberFormat="1" applyFont="1" applyFill="1" applyBorder="1" applyAlignment="1">
      <alignment horizontal="left" wrapText="1"/>
    </xf>
    <xf numFmtId="168" fontId="16" fillId="11" borderId="5" xfId="0" applyNumberFormat="1" applyFont="1" applyFill="1" applyBorder="1" applyAlignment="1">
      <alignment horizontal="center" wrapText="1"/>
    </xf>
    <xf numFmtId="168" fontId="17" fillId="11" borderId="5" xfId="0" applyNumberFormat="1" applyFont="1" applyFill="1" applyBorder="1" applyAlignment="1">
      <alignment horizontal="center" wrapText="1"/>
    </xf>
    <xf numFmtId="168" fontId="23" fillId="8" borderId="5" xfId="0" applyNumberFormat="1" applyFont="1" applyFill="1" applyBorder="1" applyAlignment="1">
      <alignment horizontal="center" vertical="top" wrapText="1"/>
    </xf>
    <xf numFmtId="168" fontId="23" fillId="11" borderId="5" xfId="0" applyNumberFormat="1" applyFont="1" applyFill="1" applyBorder="1" applyAlignment="1">
      <alignment horizontal="center" vertical="top" wrapText="1"/>
    </xf>
    <xf numFmtId="168" fontId="23" fillId="8" borderId="5" xfId="0" applyNumberFormat="1" applyFont="1" applyFill="1" applyBorder="1" applyAlignment="1">
      <alignment horizontal="center" vertical="center"/>
    </xf>
    <xf numFmtId="168" fontId="23" fillId="7" borderId="5" xfId="0" applyNumberFormat="1" applyFont="1" applyFill="1" applyBorder="1" applyAlignment="1">
      <alignment horizontal="center" vertical="top" wrapText="1"/>
    </xf>
    <xf numFmtId="168" fontId="16" fillId="11" borderId="5" xfId="0" applyNumberFormat="1" applyFont="1" applyFill="1" applyBorder="1" applyAlignment="1">
      <alignment horizontal="center" vertical="center" wrapText="1"/>
    </xf>
    <xf numFmtId="168" fontId="17" fillId="11" borderId="5" xfId="0" applyNumberFormat="1" applyFont="1" applyFill="1" applyBorder="1" applyAlignment="1">
      <alignment horizontal="center" vertical="center" wrapText="1"/>
    </xf>
    <xf numFmtId="168" fontId="23" fillId="7" borderId="5" xfId="0" applyNumberFormat="1" applyFont="1" applyFill="1" applyBorder="1" applyAlignment="1">
      <alignment horizontal="center" vertical="center" wrapText="1"/>
    </xf>
    <xf numFmtId="168" fontId="23" fillId="8" borderId="5" xfId="0" applyNumberFormat="1" applyFont="1" applyFill="1" applyBorder="1" applyAlignment="1">
      <alignment horizontal="center" vertical="center" wrapText="1"/>
    </xf>
    <xf numFmtId="168" fontId="23" fillId="11" borderId="5" xfId="0" applyNumberFormat="1" applyFont="1" applyFill="1" applyBorder="1" applyAlignment="1">
      <alignment horizontal="center" vertical="center" wrapText="1"/>
    </xf>
    <xf numFmtId="168" fontId="23" fillId="7" borderId="5" xfId="0" applyNumberFormat="1" applyFont="1" applyFill="1" applyBorder="1" applyAlignment="1">
      <alignment horizontal="center" vertical="center"/>
    </xf>
    <xf numFmtId="168" fontId="15" fillId="2" borderId="5" xfId="0" applyNumberFormat="1" applyFont="1" applyFill="1" applyBorder="1"/>
    <xf numFmtId="14" fontId="15" fillId="2" borderId="5" xfId="0" applyNumberFormat="1" applyFont="1" applyFill="1" applyBorder="1" applyAlignment="1">
      <alignment wrapText="1"/>
    </xf>
    <xf numFmtId="14" fontId="0" fillId="0" borderId="0" xfId="0" applyNumberFormat="1" applyFill="1" applyAlignment="1">
      <alignment horizontal="center" vertical="center" wrapText="1"/>
    </xf>
    <xf numFmtId="14" fontId="16" fillId="6" borderId="11" xfId="0" applyNumberFormat="1" applyFont="1" applyFill="1" applyBorder="1" applyAlignment="1">
      <alignment horizontal="center" wrapText="1"/>
    </xf>
    <xf numFmtId="14" fontId="17" fillId="6" borderId="11" xfId="0" applyNumberFormat="1" applyFont="1" applyFill="1" applyBorder="1" applyAlignment="1">
      <alignment horizontal="center" wrapText="1"/>
    </xf>
    <xf numFmtId="14" fontId="15" fillId="6" borderId="5" xfId="0" applyNumberFormat="1" applyFont="1" applyFill="1" applyBorder="1" applyAlignment="1">
      <alignment wrapText="1"/>
    </xf>
    <xf numFmtId="14" fontId="0" fillId="0" borderId="0" xfId="0" applyNumberFormat="1" applyFill="1"/>
    <xf numFmtId="14" fontId="15" fillId="7" borderId="5" xfId="0" applyNumberFormat="1" applyFont="1" applyFill="1" applyBorder="1" applyAlignment="1">
      <alignment wrapText="1"/>
    </xf>
    <xf numFmtId="14" fontId="15" fillId="7" borderId="5" xfId="0" applyNumberFormat="1" applyFont="1" applyFill="1" applyBorder="1" applyAlignment="1">
      <alignment vertical="center" wrapText="1"/>
    </xf>
    <xf numFmtId="14" fontId="0" fillId="2" borderId="0" xfId="0" applyNumberFormat="1" applyFont="1" applyFill="1" applyAlignment="1"/>
    <xf numFmtId="14" fontId="15" fillId="2" borderId="5" xfId="0" applyNumberFormat="1" applyFont="1" applyFill="1" applyBorder="1"/>
    <xf numFmtId="14" fontId="4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top" wrapText="1"/>
    </xf>
    <xf numFmtId="14" fontId="1" fillId="2" borderId="0" xfId="0" applyNumberFormat="1" applyFont="1" applyFill="1" applyAlignment="1">
      <alignment horizontal="right"/>
    </xf>
    <xf numFmtId="14" fontId="1" fillId="2" borderId="0" xfId="0" applyNumberFormat="1" applyFont="1" applyFill="1"/>
    <xf numFmtId="14" fontId="8" fillId="2" borderId="2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14" fontId="14" fillId="0" borderId="7" xfId="0" applyNumberFormat="1" applyFont="1" applyBorder="1"/>
    <xf numFmtId="14" fontId="13" fillId="6" borderId="7" xfId="0" applyNumberFormat="1" applyFont="1" applyFill="1" applyBorder="1" applyAlignment="1">
      <alignment horizontal="center" wrapText="1"/>
    </xf>
    <xf numFmtId="14" fontId="14" fillId="0" borderId="7" xfId="0" applyNumberFormat="1" applyFont="1" applyBorder="1"/>
    <xf numFmtId="170" fontId="23" fillId="8" borderId="5" xfId="0" applyNumberFormat="1" applyFont="1" applyFill="1" applyBorder="1" applyAlignment="1">
      <alignment horizontal="left" vertical="top" wrapText="1"/>
    </xf>
    <xf numFmtId="170" fontId="1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36"/>
  <sheetViews>
    <sheetView zoomScaleNormal="100" zoomScaleSheetLayoutView="90" zoomScalePageLayoutView="30" workbookViewId="0">
      <pane ySplit="4" topLeftCell="A23" activePane="bottomLeft" state="frozen"/>
      <selection pane="bottomLeft" activeCell="AD37" sqref="A1:XFD1048576"/>
    </sheetView>
  </sheetViews>
  <sheetFormatPr defaultRowHeight="15"/>
  <cols>
    <col min="1" max="1" width="19.5703125" style="3" customWidth="1"/>
    <col min="2" max="2" width="13.140625" style="2" customWidth="1"/>
    <col min="3" max="3" width="15.5703125" style="4" customWidth="1"/>
    <col min="4" max="4" width="7.5703125" style="9" customWidth="1"/>
    <col min="5" max="5" width="13.5703125" style="2" customWidth="1"/>
    <col min="6" max="6" width="14.5703125" style="2" customWidth="1"/>
    <col min="7" max="7" width="8.28515625" style="9" customWidth="1"/>
    <col min="8" max="8" width="11.28515625" style="2" customWidth="1"/>
    <col min="9" max="9" width="14.5703125" style="2" customWidth="1"/>
    <col min="10" max="10" width="7.42578125" style="9" customWidth="1"/>
    <col min="11" max="11" width="11.28515625" style="2" customWidth="1"/>
    <col min="12" max="12" width="13.7109375" style="2" customWidth="1"/>
    <col min="13" max="13" width="7" style="9" customWidth="1"/>
    <col min="14" max="14" width="11.28515625" style="2" hidden="1" customWidth="1"/>
    <col min="15" max="15" width="11.28515625" style="4" hidden="1" customWidth="1"/>
    <col min="16" max="16" width="7.7109375" style="9" hidden="1" customWidth="1"/>
    <col min="17" max="18" width="11.28515625" style="2" hidden="1" customWidth="1"/>
    <col min="19" max="19" width="8.140625" style="9" hidden="1" customWidth="1"/>
    <col min="20" max="21" width="11.28515625" style="2" hidden="1" customWidth="1"/>
    <col min="22" max="22" width="7.7109375" style="9" hidden="1" customWidth="1"/>
    <col min="23" max="24" width="11.28515625" style="2" hidden="1" customWidth="1"/>
    <col min="25" max="25" width="7.7109375" style="9" hidden="1" customWidth="1"/>
    <col min="26" max="26" width="10.140625" style="2" hidden="1" customWidth="1"/>
    <col min="27" max="27" width="11.28515625" style="2" hidden="1" customWidth="1"/>
    <col min="28" max="28" width="7.5703125" style="9" hidden="1" customWidth="1"/>
    <col min="29" max="43" width="9.140625" style="15"/>
    <col min="44" max="16384" width="9.140625" style="1"/>
  </cols>
  <sheetData>
    <row r="1" spans="1:45" s="42" customFormat="1" ht="87.75" customHeight="1">
      <c r="A1" s="43" t="s">
        <v>462</v>
      </c>
      <c r="B1" s="43"/>
      <c r="C1" s="43"/>
      <c r="D1" s="40"/>
      <c r="E1" s="44" t="s">
        <v>71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5"/>
      <c r="Y1" s="45"/>
      <c r="Z1" s="45"/>
      <c r="AA1" s="45"/>
      <c r="AB1" s="45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</row>
    <row r="2" spans="1:45" s="13" customFormat="1" ht="21.75" customHeight="1">
      <c r="A2" s="46" t="s">
        <v>15</v>
      </c>
      <c r="B2" s="47" t="s">
        <v>0</v>
      </c>
      <c r="C2" s="47"/>
      <c r="D2" s="47"/>
      <c r="E2" s="47" t="s">
        <v>1</v>
      </c>
      <c r="F2" s="47"/>
      <c r="G2" s="47"/>
      <c r="H2" s="47" t="s">
        <v>2</v>
      </c>
      <c r="I2" s="47"/>
      <c r="J2" s="47"/>
      <c r="K2" s="47" t="s">
        <v>3</v>
      </c>
      <c r="L2" s="47"/>
      <c r="M2" s="47"/>
      <c r="N2" s="47" t="s">
        <v>8</v>
      </c>
      <c r="O2" s="47"/>
      <c r="P2" s="47"/>
      <c r="Q2" s="47" t="s">
        <v>9</v>
      </c>
      <c r="R2" s="47"/>
      <c r="S2" s="47"/>
      <c r="T2" s="47" t="s">
        <v>10</v>
      </c>
      <c r="U2" s="47"/>
      <c r="V2" s="47"/>
      <c r="W2" s="47" t="s">
        <v>11</v>
      </c>
      <c r="X2" s="47"/>
      <c r="Y2" s="47"/>
      <c r="Z2" s="47" t="s">
        <v>12</v>
      </c>
      <c r="AA2" s="47"/>
      <c r="AB2" s="47"/>
      <c r="AC2" s="50" t="s">
        <v>8</v>
      </c>
      <c r="AD2" s="51"/>
      <c r="AE2" s="52"/>
      <c r="AF2" s="50" t="s">
        <v>9</v>
      </c>
      <c r="AG2" s="51"/>
      <c r="AH2" s="52"/>
      <c r="AI2" s="53" t="s">
        <v>10</v>
      </c>
      <c r="AJ2" s="51"/>
      <c r="AK2" s="52"/>
      <c r="AL2" s="54" t="s">
        <v>11</v>
      </c>
      <c r="AM2" s="51"/>
      <c r="AN2" s="52"/>
      <c r="AO2" s="55" t="s">
        <v>12</v>
      </c>
      <c r="AP2" s="51"/>
      <c r="AQ2" s="52"/>
      <c r="AR2" s="56" t="s">
        <v>361</v>
      </c>
      <c r="AS2" s="57" t="s">
        <v>362</v>
      </c>
    </row>
    <row r="3" spans="1:45" s="13" customFormat="1" ht="48" customHeight="1">
      <c r="A3" s="46"/>
      <c r="B3" s="33" t="s">
        <v>61</v>
      </c>
      <c r="C3" s="33" t="s">
        <v>4</v>
      </c>
      <c r="D3" s="33" t="s">
        <v>5</v>
      </c>
      <c r="E3" s="33" t="s">
        <v>7</v>
      </c>
      <c r="F3" s="33" t="s">
        <v>4</v>
      </c>
      <c r="G3" s="33" t="s">
        <v>5</v>
      </c>
      <c r="H3" s="33" t="s">
        <v>7</v>
      </c>
      <c r="I3" s="33" t="s">
        <v>4</v>
      </c>
      <c r="J3" s="33" t="s">
        <v>5</v>
      </c>
      <c r="K3" s="33" t="s">
        <v>7</v>
      </c>
      <c r="L3" s="33" t="s">
        <v>4</v>
      </c>
      <c r="M3" s="33" t="s">
        <v>5</v>
      </c>
      <c r="N3" s="33" t="s">
        <v>6</v>
      </c>
      <c r="O3" s="33" t="s">
        <v>4</v>
      </c>
      <c r="P3" s="33" t="s">
        <v>5</v>
      </c>
      <c r="Q3" s="33" t="s">
        <v>7</v>
      </c>
      <c r="R3" s="33" t="s">
        <v>4</v>
      </c>
      <c r="S3" s="33" t="s">
        <v>5</v>
      </c>
      <c r="T3" s="33" t="s">
        <v>7</v>
      </c>
      <c r="U3" s="33" t="s">
        <v>4</v>
      </c>
      <c r="V3" s="33" t="s">
        <v>5</v>
      </c>
      <c r="W3" s="33" t="s">
        <v>7</v>
      </c>
      <c r="X3" s="33" t="s">
        <v>4</v>
      </c>
      <c r="Y3" s="33" t="s">
        <v>5</v>
      </c>
      <c r="Z3" s="33" t="s">
        <v>7</v>
      </c>
      <c r="AA3" s="33" t="s">
        <v>4</v>
      </c>
      <c r="AB3" s="33" t="s">
        <v>5</v>
      </c>
      <c r="AC3" s="58" t="s">
        <v>7</v>
      </c>
      <c r="AD3" s="58" t="s">
        <v>4</v>
      </c>
      <c r="AE3" s="59" t="s">
        <v>5</v>
      </c>
      <c r="AF3" s="58" t="s">
        <v>7</v>
      </c>
      <c r="AG3" s="58" t="s">
        <v>4</v>
      </c>
      <c r="AH3" s="59" t="s">
        <v>5</v>
      </c>
      <c r="AI3" s="59" t="s">
        <v>7</v>
      </c>
      <c r="AJ3" s="58" t="s">
        <v>4</v>
      </c>
      <c r="AK3" s="59" t="s">
        <v>5</v>
      </c>
      <c r="AL3" s="60" t="s">
        <v>7</v>
      </c>
      <c r="AM3" s="61" t="s">
        <v>4</v>
      </c>
      <c r="AN3" s="60" t="s">
        <v>5</v>
      </c>
      <c r="AO3" s="62" t="s">
        <v>7</v>
      </c>
      <c r="AP3" s="62" t="s">
        <v>4</v>
      </c>
      <c r="AQ3" s="60" t="s">
        <v>5</v>
      </c>
      <c r="AR3" s="63"/>
      <c r="AS3" s="63"/>
    </row>
    <row r="4" spans="1:45" s="10" customFormat="1" ht="125.25" customHeight="1">
      <c r="A4" s="46"/>
      <c r="B4" s="34" t="s">
        <v>48</v>
      </c>
      <c r="C4" s="34" t="s">
        <v>48</v>
      </c>
      <c r="D4" s="34" t="s">
        <v>49</v>
      </c>
      <c r="E4" s="34" t="s">
        <v>48</v>
      </c>
      <c r="F4" s="34" t="s">
        <v>48</v>
      </c>
      <c r="G4" s="34" t="s">
        <v>49</v>
      </c>
      <c r="H4" s="34" t="s">
        <v>48</v>
      </c>
      <c r="I4" s="34" t="s">
        <v>48</v>
      </c>
      <c r="J4" s="34" t="s">
        <v>49</v>
      </c>
      <c r="K4" s="34" t="s">
        <v>48</v>
      </c>
      <c r="L4" s="34" t="s">
        <v>48</v>
      </c>
      <c r="M4" s="34" t="s">
        <v>49</v>
      </c>
      <c r="N4" s="33" t="s">
        <v>6</v>
      </c>
      <c r="O4" s="33" t="s">
        <v>4</v>
      </c>
      <c r="P4" s="33" t="s">
        <v>5</v>
      </c>
      <c r="Q4" s="33" t="s">
        <v>7</v>
      </c>
      <c r="R4" s="33" t="s">
        <v>4</v>
      </c>
      <c r="S4" s="33" t="s">
        <v>5</v>
      </c>
      <c r="T4" s="33" t="s">
        <v>7</v>
      </c>
      <c r="U4" s="33" t="s">
        <v>4</v>
      </c>
      <c r="V4" s="33" t="s">
        <v>5</v>
      </c>
      <c r="W4" s="33" t="s">
        <v>7</v>
      </c>
      <c r="X4" s="33" t="s">
        <v>4</v>
      </c>
      <c r="Y4" s="33" t="s">
        <v>5</v>
      </c>
      <c r="Z4" s="33" t="s">
        <v>7</v>
      </c>
      <c r="AA4" s="33" t="s">
        <v>4</v>
      </c>
      <c r="AB4" s="33" t="s">
        <v>5</v>
      </c>
      <c r="AC4" s="64" t="s">
        <v>48</v>
      </c>
      <c r="AD4" s="64" t="s">
        <v>48</v>
      </c>
      <c r="AE4" s="65" t="s">
        <v>49</v>
      </c>
      <c r="AF4" s="64" t="s">
        <v>48</v>
      </c>
      <c r="AG4" s="64" t="s">
        <v>48</v>
      </c>
      <c r="AH4" s="65" t="s">
        <v>49</v>
      </c>
      <c r="AI4" s="65" t="s">
        <v>48</v>
      </c>
      <c r="AJ4" s="64" t="s">
        <v>48</v>
      </c>
      <c r="AK4" s="65" t="s">
        <v>49</v>
      </c>
      <c r="AL4" s="66" t="s">
        <v>48</v>
      </c>
      <c r="AM4" s="67" t="s">
        <v>48</v>
      </c>
      <c r="AN4" s="66" t="s">
        <v>49</v>
      </c>
      <c r="AO4" s="68" t="s">
        <v>48</v>
      </c>
      <c r="AP4" s="68" t="s">
        <v>48</v>
      </c>
      <c r="AQ4" s="66" t="s">
        <v>49</v>
      </c>
      <c r="AR4" s="69"/>
      <c r="AS4" s="69"/>
    </row>
    <row r="5" spans="1:45">
      <c r="A5" s="39" t="s">
        <v>50</v>
      </c>
      <c r="B5" s="5"/>
      <c r="C5" s="6"/>
      <c r="D5" s="8"/>
      <c r="E5" s="5"/>
      <c r="F5" s="5"/>
      <c r="G5" s="8"/>
      <c r="H5" s="5"/>
      <c r="I5" s="5"/>
      <c r="J5" s="8"/>
      <c r="K5" s="5"/>
      <c r="L5" s="7"/>
      <c r="M5" s="8"/>
      <c r="N5" s="5"/>
      <c r="O5" s="6"/>
      <c r="P5" s="8"/>
      <c r="Q5" s="5"/>
      <c r="R5" s="5"/>
      <c r="S5" s="8"/>
      <c r="T5" s="5"/>
      <c r="U5" s="5"/>
      <c r="V5" s="8"/>
      <c r="W5" s="5"/>
      <c r="X5" s="7"/>
      <c r="Y5" s="8"/>
      <c r="Z5" s="5"/>
      <c r="AA5" s="7"/>
      <c r="AB5" s="8"/>
      <c r="AC5" s="70"/>
      <c r="AD5" s="70"/>
      <c r="AE5" s="71"/>
      <c r="AF5" s="70"/>
      <c r="AG5" s="70"/>
      <c r="AH5" s="71"/>
      <c r="AI5" s="72"/>
      <c r="AJ5" s="70"/>
      <c r="AK5" s="71"/>
      <c r="AL5" s="73"/>
      <c r="AM5" s="74"/>
      <c r="AN5" s="73"/>
      <c r="AO5" s="75"/>
      <c r="AP5" s="75"/>
      <c r="AQ5" s="73"/>
      <c r="AR5" s="71"/>
      <c r="AS5" s="76"/>
    </row>
    <row r="6" spans="1:45" ht="114.75">
      <c r="A6" s="21" t="s">
        <v>16</v>
      </c>
      <c r="B6" s="22"/>
      <c r="C6" s="24" t="s">
        <v>404</v>
      </c>
      <c r="D6" s="20">
        <v>1</v>
      </c>
      <c r="E6" s="22"/>
      <c r="F6" s="24" t="s">
        <v>405</v>
      </c>
      <c r="G6" s="20">
        <v>1</v>
      </c>
      <c r="H6" s="22"/>
      <c r="I6" s="24" t="s">
        <v>406</v>
      </c>
      <c r="J6" s="20">
        <v>1</v>
      </c>
      <c r="K6" s="22"/>
      <c r="L6" s="24" t="s">
        <v>407</v>
      </c>
      <c r="M6" s="20">
        <v>1</v>
      </c>
      <c r="N6" s="22"/>
      <c r="O6" s="23"/>
      <c r="P6" s="20"/>
      <c r="Q6" s="22"/>
      <c r="R6" s="22"/>
      <c r="S6" s="20"/>
      <c r="T6" s="22"/>
      <c r="U6" s="23"/>
      <c r="V6" s="20"/>
      <c r="W6" s="22"/>
      <c r="X6" s="23"/>
      <c r="Y6" s="20"/>
      <c r="Z6" s="22"/>
      <c r="AA6" s="23"/>
      <c r="AB6" s="20">
        <v>0</v>
      </c>
      <c r="AC6" s="77"/>
      <c r="AD6" s="77" t="s">
        <v>148</v>
      </c>
      <c r="AE6" s="78">
        <v>1</v>
      </c>
      <c r="AF6" s="77"/>
      <c r="AG6" s="77" t="s">
        <v>149</v>
      </c>
      <c r="AH6" s="78">
        <v>2</v>
      </c>
      <c r="AI6" s="79"/>
      <c r="AJ6" s="80" t="s">
        <v>150</v>
      </c>
      <c r="AK6" s="78">
        <v>1</v>
      </c>
      <c r="AL6" s="81"/>
      <c r="AM6" s="82" t="s">
        <v>151</v>
      </c>
      <c r="AN6" s="81">
        <v>1</v>
      </c>
      <c r="AO6" s="83"/>
      <c r="AP6" s="83" t="s">
        <v>152</v>
      </c>
      <c r="AQ6" s="81">
        <v>1</v>
      </c>
      <c r="AR6" s="78">
        <f>D6+G6+J6+M6+AE6+AH6+AK6+AN6+AQ6</f>
        <v>10</v>
      </c>
      <c r="AS6" s="84">
        <f>AR6*100/170</f>
        <v>5.882352941176471</v>
      </c>
    </row>
    <row r="7" spans="1:45" ht="51.75">
      <c r="A7" s="21" t="s">
        <v>17</v>
      </c>
      <c r="B7" s="22"/>
      <c r="C7" s="24" t="s">
        <v>408</v>
      </c>
      <c r="D7" s="20">
        <v>1</v>
      </c>
      <c r="E7" s="22"/>
      <c r="F7" s="24" t="s">
        <v>409</v>
      </c>
      <c r="G7" s="20">
        <v>1</v>
      </c>
      <c r="H7" s="22"/>
      <c r="I7" s="22"/>
      <c r="J7" s="20">
        <v>0</v>
      </c>
      <c r="K7" s="22"/>
      <c r="L7" s="24" t="s">
        <v>410</v>
      </c>
      <c r="M7" s="20">
        <v>1</v>
      </c>
      <c r="N7" s="22"/>
      <c r="O7" s="23"/>
      <c r="P7" s="20"/>
      <c r="Q7" s="22"/>
      <c r="R7" s="22"/>
      <c r="S7" s="20"/>
      <c r="T7" s="22"/>
      <c r="U7" s="23"/>
      <c r="V7" s="20"/>
      <c r="W7" s="22"/>
      <c r="X7" s="23"/>
      <c r="Y7" s="20"/>
      <c r="Z7" s="22"/>
      <c r="AA7" s="23"/>
      <c r="AB7" s="20">
        <v>0</v>
      </c>
      <c r="AC7" s="85"/>
      <c r="AD7" s="85"/>
      <c r="AE7" s="78">
        <v>0</v>
      </c>
      <c r="AF7" s="85"/>
      <c r="AG7" s="85"/>
      <c r="AH7" s="78">
        <v>0</v>
      </c>
      <c r="AI7" s="79"/>
      <c r="AJ7" s="85"/>
      <c r="AK7" s="78">
        <v>0</v>
      </c>
      <c r="AL7" s="81"/>
      <c r="AM7" s="86"/>
      <c r="AN7" s="81">
        <v>0</v>
      </c>
      <c r="AO7" s="87"/>
      <c r="AP7" s="87" t="s">
        <v>153</v>
      </c>
      <c r="AQ7" s="81">
        <v>1</v>
      </c>
      <c r="AR7" s="78">
        <f t="shared" ref="AR7:AR36" si="0">D7+G7+J7+M7+AE7+AH7+AK7+AN7+AQ7</f>
        <v>4</v>
      </c>
      <c r="AS7" s="84">
        <f>AR7*100/136</f>
        <v>2.9411764705882355</v>
      </c>
    </row>
    <row r="8" spans="1:45" ht="51.75">
      <c r="A8" s="21" t="s">
        <v>29</v>
      </c>
      <c r="B8" s="22"/>
      <c r="C8" s="23"/>
      <c r="D8" s="20">
        <v>0</v>
      </c>
      <c r="E8" s="22"/>
      <c r="F8" s="37"/>
      <c r="G8" s="20">
        <v>0</v>
      </c>
      <c r="H8" s="22"/>
      <c r="I8" s="22"/>
      <c r="J8" s="20">
        <v>0</v>
      </c>
      <c r="K8" s="22"/>
      <c r="L8" s="23"/>
      <c r="M8" s="20">
        <v>0</v>
      </c>
      <c r="N8" s="22"/>
      <c r="O8" s="23"/>
      <c r="P8" s="20"/>
      <c r="Q8" s="22"/>
      <c r="R8" s="22"/>
      <c r="S8" s="20"/>
      <c r="T8" s="22"/>
      <c r="U8" s="22"/>
      <c r="V8" s="20"/>
      <c r="W8" s="22"/>
      <c r="X8" s="23"/>
      <c r="Y8" s="20"/>
      <c r="Z8" s="22"/>
      <c r="AA8" s="23"/>
      <c r="AB8" s="20">
        <v>0</v>
      </c>
      <c r="AC8" s="85"/>
      <c r="AD8" s="85"/>
      <c r="AE8" s="78">
        <v>0</v>
      </c>
      <c r="AF8" s="85"/>
      <c r="AG8" s="85" t="s">
        <v>154</v>
      </c>
      <c r="AH8" s="78">
        <v>1</v>
      </c>
      <c r="AI8" s="79"/>
      <c r="AJ8" s="88" t="s">
        <v>155</v>
      </c>
      <c r="AK8" s="78">
        <v>1</v>
      </c>
      <c r="AL8" s="81"/>
      <c r="AM8" s="86"/>
      <c r="AN8" s="81">
        <v>0</v>
      </c>
      <c r="AO8" s="87"/>
      <c r="AP8" s="87" t="s">
        <v>156</v>
      </c>
      <c r="AQ8" s="81">
        <v>1</v>
      </c>
      <c r="AR8" s="78">
        <f t="shared" si="0"/>
        <v>3</v>
      </c>
      <c r="AS8" s="84">
        <f>AR8*100/68</f>
        <v>4.4117647058823533</v>
      </c>
    </row>
    <row r="9" spans="1:45" ht="63.75">
      <c r="A9" s="21" t="s">
        <v>30</v>
      </c>
      <c r="B9" s="22"/>
      <c r="C9" s="23"/>
      <c r="D9" s="20">
        <v>0</v>
      </c>
      <c r="E9" s="22"/>
      <c r="F9" s="22"/>
      <c r="G9" s="20">
        <v>0</v>
      </c>
      <c r="H9" s="22"/>
      <c r="I9" s="24" t="s">
        <v>411</v>
      </c>
      <c r="J9" s="20">
        <v>1</v>
      </c>
      <c r="K9" s="22"/>
      <c r="L9" s="23"/>
      <c r="M9" s="20">
        <v>0</v>
      </c>
      <c r="N9" s="22"/>
      <c r="O9" s="23"/>
      <c r="P9" s="20"/>
      <c r="Q9" s="22"/>
      <c r="R9" s="22"/>
      <c r="S9" s="20"/>
      <c r="T9" s="22"/>
      <c r="U9" s="23"/>
      <c r="V9" s="20"/>
      <c r="W9" s="22"/>
      <c r="X9" s="23"/>
      <c r="Y9" s="20"/>
      <c r="Z9" s="22"/>
      <c r="AA9" s="23"/>
      <c r="AB9" s="20">
        <v>1</v>
      </c>
      <c r="AC9" s="77"/>
      <c r="AD9" s="77" t="s">
        <v>465</v>
      </c>
      <c r="AE9" s="89">
        <v>1</v>
      </c>
      <c r="AF9" s="77"/>
      <c r="AG9" s="77" t="s">
        <v>157</v>
      </c>
      <c r="AH9" s="89">
        <v>1</v>
      </c>
      <c r="AI9" s="77"/>
      <c r="AJ9" s="80" t="s">
        <v>158</v>
      </c>
      <c r="AK9" s="89">
        <v>1</v>
      </c>
      <c r="AL9" s="90"/>
      <c r="AM9" s="82" t="s">
        <v>159</v>
      </c>
      <c r="AN9" s="90">
        <v>1</v>
      </c>
      <c r="AO9" s="83"/>
      <c r="AP9" s="83" t="s">
        <v>160</v>
      </c>
      <c r="AQ9" s="90">
        <v>1</v>
      </c>
      <c r="AR9" s="78">
        <f t="shared" si="0"/>
        <v>6</v>
      </c>
      <c r="AS9" s="91">
        <f>AR9*100/68</f>
        <v>8.8235294117647065</v>
      </c>
    </row>
    <row r="10" spans="1:45" ht="90">
      <c r="A10" s="21" t="s">
        <v>38</v>
      </c>
      <c r="B10" s="22"/>
      <c r="C10" s="23"/>
      <c r="D10" s="20">
        <v>0</v>
      </c>
      <c r="E10" s="22"/>
      <c r="F10" s="24" t="s">
        <v>412</v>
      </c>
      <c r="G10" s="20">
        <v>1</v>
      </c>
      <c r="H10" s="22"/>
      <c r="I10" s="24" t="s">
        <v>413</v>
      </c>
      <c r="J10" s="20">
        <v>1</v>
      </c>
      <c r="K10" s="22"/>
      <c r="L10" s="24" t="s">
        <v>414</v>
      </c>
      <c r="M10" s="20">
        <v>1</v>
      </c>
      <c r="N10" s="22"/>
      <c r="O10" s="23"/>
      <c r="P10" s="20"/>
      <c r="Q10" s="22"/>
      <c r="R10" s="22"/>
      <c r="S10" s="20"/>
      <c r="T10" s="22"/>
      <c r="U10" s="22"/>
      <c r="V10" s="20"/>
      <c r="W10" s="22"/>
      <c r="X10" s="23"/>
      <c r="Y10" s="20"/>
      <c r="Z10" s="22"/>
      <c r="AA10" s="23"/>
      <c r="AB10" s="20">
        <v>0</v>
      </c>
      <c r="AC10" s="85"/>
      <c r="AD10" s="85"/>
      <c r="AE10" s="78">
        <v>0</v>
      </c>
      <c r="AF10" s="85"/>
      <c r="AG10" s="85"/>
      <c r="AH10" s="78">
        <v>0</v>
      </c>
      <c r="AI10" s="79"/>
      <c r="AJ10" s="85"/>
      <c r="AK10" s="78">
        <v>0</v>
      </c>
      <c r="AL10" s="81"/>
      <c r="AM10" s="86"/>
      <c r="AN10" s="81">
        <v>0</v>
      </c>
      <c r="AO10" s="87"/>
      <c r="AP10" s="87"/>
      <c r="AQ10" s="81">
        <v>0</v>
      </c>
      <c r="AR10" s="78">
        <f t="shared" si="0"/>
        <v>3</v>
      </c>
      <c r="AS10" s="84">
        <f>AR10*100/136</f>
        <v>2.2058823529411766</v>
      </c>
    </row>
    <row r="11" spans="1:45" ht="90">
      <c r="A11" s="21" t="s">
        <v>39</v>
      </c>
      <c r="B11" s="22"/>
      <c r="C11" s="23"/>
      <c r="D11" s="20">
        <v>0</v>
      </c>
      <c r="E11" s="22"/>
      <c r="F11" s="22"/>
      <c r="G11" s="20">
        <v>0</v>
      </c>
      <c r="H11" s="22"/>
      <c r="I11" s="22"/>
      <c r="J11" s="20">
        <v>0</v>
      </c>
      <c r="K11" s="22"/>
      <c r="L11" s="24" t="s">
        <v>415</v>
      </c>
      <c r="M11" s="20">
        <v>1</v>
      </c>
      <c r="N11" s="22"/>
      <c r="O11" s="23"/>
      <c r="P11" s="20"/>
      <c r="Q11" s="22"/>
      <c r="R11" s="22"/>
      <c r="S11" s="20"/>
      <c r="T11" s="22"/>
      <c r="U11" s="22"/>
      <c r="V11" s="20"/>
      <c r="W11" s="22"/>
      <c r="X11" s="23"/>
      <c r="Y11" s="20"/>
      <c r="Z11" s="22"/>
      <c r="AA11" s="23"/>
      <c r="AB11" s="20">
        <v>0</v>
      </c>
      <c r="AC11" s="85"/>
      <c r="AD11" s="85"/>
      <c r="AE11" s="78">
        <v>0</v>
      </c>
      <c r="AF11" s="85"/>
      <c r="AG11" s="85"/>
      <c r="AH11" s="78">
        <v>0</v>
      </c>
      <c r="AI11" s="79"/>
      <c r="AJ11" s="85"/>
      <c r="AK11" s="78">
        <v>0</v>
      </c>
      <c r="AL11" s="81"/>
      <c r="AM11" s="86" t="s">
        <v>161</v>
      </c>
      <c r="AN11" s="81">
        <v>1</v>
      </c>
      <c r="AO11" s="87"/>
      <c r="AP11" s="87"/>
      <c r="AQ11" s="81"/>
      <c r="AR11" s="78">
        <f t="shared" si="0"/>
        <v>2</v>
      </c>
      <c r="AS11" s="84">
        <f t="shared" ref="AS11:AS13" si="1">AR11*100/18</f>
        <v>11.111111111111111</v>
      </c>
    </row>
    <row r="12" spans="1:45">
      <c r="A12" s="21" t="s">
        <v>40</v>
      </c>
      <c r="B12" s="22"/>
      <c r="C12" s="23"/>
      <c r="D12" s="20">
        <v>0</v>
      </c>
      <c r="E12" s="22"/>
      <c r="F12" s="22"/>
      <c r="G12" s="20">
        <v>0</v>
      </c>
      <c r="H12" s="22"/>
      <c r="I12" s="22"/>
      <c r="J12" s="20">
        <v>0</v>
      </c>
      <c r="K12" s="22"/>
      <c r="L12" s="23"/>
      <c r="M12" s="20">
        <v>0</v>
      </c>
      <c r="N12" s="22"/>
      <c r="O12" s="23"/>
      <c r="P12" s="20"/>
      <c r="Q12" s="22"/>
      <c r="R12" s="22"/>
      <c r="S12" s="20"/>
      <c r="T12" s="22"/>
      <c r="U12" s="22"/>
      <c r="V12" s="20"/>
      <c r="W12" s="22"/>
      <c r="X12" s="23"/>
      <c r="Y12" s="20"/>
      <c r="Z12" s="22"/>
      <c r="AA12" s="23"/>
      <c r="AB12" s="20">
        <v>0</v>
      </c>
      <c r="AC12" s="85"/>
      <c r="AD12" s="85"/>
      <c r="AE12" s="78">
        <v>0</v>
      </c>
      <c r="AF12" s="85"/>
      <c r="AG12" s="85"/>
      <c r="AH12" s="78">
        <v>0</v>
      </c>
      <c r="AI12" s="79"/>
      <c r="AJ12" s="85"/>
      <c r="AK12" s="78">
        <v>0</v>
      </c>
      <c r="AL12" s="81"/>
      <c r="AM12" s="86"/>
      <c r="AN12" s="81">
        <v>0</v>
      </c>
      <c r="AO12" s="87"/>
      <c r="AP12" s="87"/>
      <c r="AQ12" s="81">
        <v>0</v>
      </c>
      <c r="AR12" s="78">
        <f t="shared" si="0"/>
        <v>0</v>
      </c>
      <c r="AS12" s="84">
        <f>AR12*100/34</f>
        <v>0</v>
      </c>
    </row>
    <row r="13" spans="1:45" ht="120">
      <c r="A13" s="21" t="s">
        <v>41</v>
      </c>
      <c r="B13" s="22"/>
      <c r="C13" s="23"/>
      <c r="D13" s="20">
        <v>0</v>
      </c>
      <c r="E13" s="22"/>
      <c r="F13" s="22"/>
      <c r="G13" s="20">
        <v>0</v>
      </c>
      <c r="H13" s="22"/>
      <c r="I13" s="22"/>
      <c r="J13" s="20">
        <v>0</v>
      </c>
      <c r="K13" s="22"/>
      <c r="L13" s="24" t="s">
        <v>416</v>
      </c>
      <c r="M13" s="20">
        <v>1</v>
      </c>
      <c r="N13" s="22"/>
      <c r="O13" s="23"/>
      <c r="P13" s="20"/>
      <c r="Q13" s="22"/>
      <c r="R13" s="22"/>
      <c r="S13" s="20"/>
      <c r="T13" s="22"/>
      <c r="U13" s="22"/>
      <c r="V13" s="20"/>
      <c r="W13" s="22"/>
      <c r="X13" s="23"/>
      <c r="Y13" s="20"/>
      <c r="Z13" s="22"/>
      <c r="AA13" s="23"/>
      <c r="AB13" s="20">
        <v>0</v>
      </c>
      <c r="AC13" s="85"/>
      <c r="AD13" s="85"/>
      <c r="AE13" s="78">
        <v>0</v>
      </c>
      <c r="AF13" s="85"/>
      <c r="AG13" s="85"/>
      <c r="AH13" s="78">
        <v>0</v>
      </c>
      <c r="AI13" s="79"/>
      <c r="AJ13" s="85"/>
      <c r="AK13" s="78">
        <v>0</v>
      </c>
      <c r="AL13" s="81"/>
      <c r="AM13" s="86"/>
      <c r="AN13" s="81">
        <v>0</v>
      </c>
      <c r="AO13" s="87"/>
      <c r="AP13" s="87"/>
      <c r="AQ13" s="81">
        <v>0</v>
      </c>
      <c r="AR13" s="78">
        <f t="shared" si="0"/>
        <v>1</v>
      </c>
      <c r="AS13" s="84">
        <f>AR13*100/34</f>
        <v>2.9411764705882355</v>
      </c>
    </row>
    <row r="14" spans="1:45" ht="90">
      <c r="A14" s="21" t="s">
        <v>42</v>
      </c>
      <c r="B14" s="22"/>
      <c r="C14" s="23"/>
      <c r="D14" s="20">
        <v>0</v>
      </c>
      <c r="E14" s="22"/>
      <c r="F14" s="24" t="s">
        <v>417</v>
      </c>
      <c r="G14" s="20">
        <v>1</v>
      </c>
      <c r="H14" s="22"/>
      <c r="I14" s="22"/>
      <c r="J14" s="20">
        <v>0</v>
      </c>
      <c r="K14" s="22"/>
      <c r="L14" s="23"/>
      <c r="M14" s="20">
        <v>0</v>
      </c>
      <c r="N14" s="22"/>
      <c r="O14" s="23"/>
      <c r="P14" s="20"/>
      <c r="Q14" s="22"/>
      <c r="R14" s="22"/>
      <c r="S14" s="20"/>
      <c r="T14" s="22"/>
      <c r="U14" s="22"/>
      <c r="V14" s="20"/>
      <c r="W14" s="22"/>
      <c r="X14" s="23"/>
      <c r="Y14" s="20"/>
      <c r="Z14" s="22"/>
      <c r="AA14" s="23"/>
      <c r="AB14" s="20">
        <v>0</v>
      </c>
      <c r="AC14" s="85"/>
      <c r="AD14" s="85"/>
      <c r="AE14" s="78">
        <v>0</v>
      </c>
      <c r="AF14" s="85"/>
      <c r="AG14" s="85" t="s">
        <v>363</v>
      </c>
      <c r="AH14" s="78">
        <v>1</v>
      </c>
      <c r="AI14" s="79"/>
      <c r="AJ14" s="85"/>
      <c r="AK14" s="78">
        <v>0</v>
      </c>
      <c r="AL14" s="81"/>
      <c r="AM14" s="86" t="s">
        <v>364</v>
      </c>
      <c r="AN14" s="81">
        <v>1</v>
      </c>
      <c r="AO14" s="87"/>
      <c r="AP14" s="92"/>
      <c r="AQ14" s="81">
        <v>0</v>
      </c>
      <c r="AR14" s="78">
        <f t="shared" si="0"/>
        <v>3</v>
      </c>
      <c r="AS14" s="84">
        <f>AR14*100/102</f>
        <v>2.9411764705882355</v>
      </c>
    </row>
    <row r="15" spans="1:45">
      <c r="A15" s="16" t="s">
        <v>51</v>
      </c>
      <c r="B15" s="17"/>
      <c r="C15" s="17"/>
      <c r="D15" s="19"/>
      <c r="E15" s="17"/>
      <c r="F15" s="17"/>
      <c r="G15" s="19"/>
      <c r="H15" s="17"/>
      <c r="I15" s="17"/>
      <c r="J15" s="19"/>
      <c r="K15" s="17"/>
      <c r="L15" s="18"/>
      <c r="M15" s="19"/>
      <c r="N15" s="17"/>
      <c r="O15" s="18"/>
      <c r="P15" s="19"/>
      <c r="Q15" s="17"/>
      <c r="R15" s="17"/>
      <c r="S15" s="19"/>
      <c r="T15" s="17"/>
      <c r="U15" s="17"/>
      <c r="V15" s="19"/>
      <c r="W15" s="17"/>
      <c r="X15" s="18"/>
      <c r="Y15" s="19"/>
      <c r="Z15" s="17"/>
      <c r="AA15" s="18"/>
      <c r="AB15" s="19"/>
      <c r="AC15" s="93"/>
      <c r="AD15" s="93"/>
      <c r="AE15" s="94"/>
      <c r="AF15" s="93"/>
      <c r="AG15" s="93"/>
      <c r="AH15" s="94"/>
      <c r="AI15" s="95"/>
      <c r="AJ15" s="93"/>
      <c r="AK15" s="94"/>
      <c r="AL15" s="96"/>
      <c r="AM15" s="97"/>
      <c r="AN15" s="96"/>
      <c r="AO15" s="98"/>
      <c r="AP15" s="98"/>
      <c r="AQ15" s="96"/>
      <c r="AR15" s="78">
        <f t="shared" si="0"/>
        <v>0</v>
      </c>
      <c r="AS15" s="99"/>
    </row>
    <row r="16" spans="1:45" ht="102.75">
      <c r="A16" s="21" t="s">
        <v>16</v>
      </c>
      <c r="B16" s="22"/>
      <c r="C16" s="24" t="s">
        <v>418</v>
      </c>
      <c r="D16" s="20">
        <v>1</v>
      </c>
      <c r="E16" s="22"/>
      <c r="F16" s="24" t="s">
        <v>419</v>
      </c>
      <c r="G16" s="20">
        <v>1</v>
      </c>
      <c r="H16" s="22"/>
      <c r="I16" s="24" t="s">
        <v>420</v>
      </c>
      <c r="J16" s="20">
        <v>1</v>
      </c>
      <c r="K16" s="22"/>
      <c r="L16" s="24" t="s">
        <v>421</v>
      </c>
      <c r="M16" s="20">
        <v>1</v>
      </c>
      <c r="N16" s="22"/>
      <c r="O16" s="23"/>
      <c r="P16" s="20"/>
      <c r="Q16" s="22"/>
      <c r="R16" s="23"/>
      <c r="S16" s="20"/>
      <c r="T16" s="22"/>
      <c r="U16" s="23"/>
      <c r="V16" s="20"/>
      <c r="W16" s="22"/>
      <c r="X16" s="23"/>
      <c r="Y16" s="20"/>
      <c r="Z16" s="22"/>
      <c r="AA16" s="23"/>
      <c r="AB16" s="20">
        <v>1</v>
      </c>
      <c r="AC16" s="85"/>
      <c r="AD16" s="85" t="s">
        <v>365</v>
      </c>
      <c r="AE16" s="78">
        <v>1</v>
      </c>
      <c r="AF16" s="85"/>
      <c r="AG16" s="100" t="s">
        <v>366</v>
      </c>
      <c r="AH16" s="78">
        <v>1</v>
      </c>
      <c r="AI16" s="79"/>
      <c r="AJ16" s="85"/>
      <c r="AK16" s="78">
        <v>0</v>
      </c>
      <c r="AL16" s="81"/>
      <c r="AM16" s="101" t="s">
        <v>367</v>
      </c>
      <c r="AN16" s="81">
        <v>1</v>
      </c>
      <c r="AO16" s="87"/>
      <c r="AP16" s="87" t="s">
        <v>368</v>
      </c>
      <c r="AQ16" s="81">
        <v>1</v>
      </c>
      <c r="AR16" s="78">
        <f t="shared" si="0"/>
        <v>8</v>
      </c>
      <c r="AS16" s="84">
        <f>AR16*100/170</f>
        <v>4.7058823529411766</v>
      </c>
    </row>
    <row r="17" spans="1:45" ht="102.75">
      <c r="A17" s="21" t="s">
        <v>17</v>
      </c>
      <c r="B17" s="22"/>
      <c r="C17" s="23"/>
      <c r="D17" s="20">
        <v>0</v>
      </c>
      <c r="E17" s="22"/>
      <c r="F17" s="24" t="s">
        <v>422</v>
      </c>
      <c r="G17" s="20">
        <v>2</v>
      </c>
      <c r="H17" s="22"/>
      <c r="I17" s="24" t="s">
        <v>423</v>
      </c>
      <c r="J17" s="20">
        <v>2</v>
      </c>
      <c r="K17" s="22"/>
      <c r="L17" s="24" t="s">
        <v>424</v>
      </c>
      <c r="M17" s="20">
        <v>1</v>
      </c>
      <c r="N17" s="22"/>
      <c r="O17" s="23"/>
      <c r="P17" s="20"/>
      <c r="Q17" s="22"/>
      <c r="R17" s="23"/>
      <c r="S17" s="20"/>
      <c r="T17" s="22"/>
      <c r="U17" s="23"/>
      <c r="V17" s="20"/>
      <c r="W17" s="22"/>
      <c r="X17" s="23"/>
      <c r="Y17" s="20"/>
      <c r="Z17" s="22"/>
      <c r="AA17" s="23"/>
      <c r="AB17" s="20">
        <v>1</v>
      </c>
      <c r="AC17" s="85"/>
      <c r="AD17" s="85"/>
      <c r="AE17" s="78">
        <v>0</v>
      </c>
      <c r="AF17" s="85"/>
      <c r="AG17" s="85" t="s">
        <v>369</v>
      </c>
      <c r="AH17" s="78">
        <v>1</v>
      </c>
      <c r="AI17" s="79"/>
      <c r="AJ17" s="85" t="s">
        <v>370</v>
      </c>
      <c r="AK17" s="78">
        <v>1</v>
      </c>
      <c r="AL17" s="81"/>
      <c r="AM17" s="86" t="s">
        <v>371</v>
      </c>
      <c r="AN17" s="81">
        <v>1</v>
      </c>
      <c r="AO17" s="87"/>
      <c r="AP17" s="87" t="s">
        <v>372</v>
      </c>
      <c r="AQ17" s="81">
        <v>1</v>
      </c>
      <c r="AR17" s="78">
        <f t="shared" si="0"/>
        <v>9</v>
      </c>
      <c r="AS17" s="84">
        <f>AR17*100/136</f>
        <v>6.617647058823529</v>
      </c>
    </row>
    <row r="18" spans="1:45" ht="120">
      <c r="A18" s="21" t="s">
        <v>29</v>
      </c>
      <c r="B18" s="23"/>
      <c r="C18" s="24" t="s">
        <v>425</v>
      </c>
      <c r="D18" s="20">
        <v>1</v>
      </c>
      <c r="E18" s="22"/>
      <c r="F18" s="24" t="s">
        <v>426</v>
      </c>
      <c r="G18" s="20">
        <v>1</v>
      </c>
      <c r="H18" s="22"/>
      <c r="I18" s="24" t="s">
        <v>427</v>
      </c>
      <c r="J18" s="20">
        <v>1</v>
      </c>
      <c r="K18" s="22"/>
      <c r="L18" s="24" t="s">
        <v>428</v>
      </c>
      <c r="M18" s="20">
        <v>1</v>
      </c>
      <c r="N18" s="22"/>
      <c r="O18" s="23"/>
      <c r="P18" s="20"/>
      <c r="Q18" s="22"/>
      <c r="R18" s="23"/>
      <c r="S18" s="20"/>
      <c r="T18" s="22"/>
      <c r="U18" s="23"/>
      <c r="V18" s="20"/>
      <c r="W18" s="22"/>
      <c r="X18" s="23"/>
      <c r="Y18" s="20"/>
      <c r="Z18" s="22"/>
      <c r="AA18" s="23"/>
      <c r="AB18" s="20">
        <v>1</v>
      </c>
      <c r="AC18" s="85"/>
      <c r="AD18" s="85" t="s">
        <v>373</v>
      </c>
      <c r="AE18" s="78">
        <v>1</v>
      </c>
      <c r="AF18" s="85"/>
      <c r="AG18" s="85" t="s">
        <v>162</v>
      </c>
      <c r="AH18" s="78">
        <v>1</v>
      </c>
      <c r="AI18" s="79"/>
      <c r="AJ18" s="85" t="s">
        <v>163</v>
      </c>
      <c r="AK18" s="78">
        <v>1</v>
      </c>
      <c r="AL18" s="81"/>
      <c r="AM18" s="86" t="s">
        <v>164</v>
      </c>
      <c r="AN18" s="81">
        <v>1</v>
      </c>
      <c r="AO18" s="87"/>
      <c r="AP18" s="87" t="s">
        <v>165</v>
      </c>
      <c r="AQ18" s="81">
        <v>1</v>
      </c>
      <c r="AR18" s="78">
        <f t="shared" si="0"/>
        <v>9</v>
      </c>
      <c r="AS18" s="84">
        <f>AR18*100/68</f>
        <v>13.235294117647058</v>
      </c>
    </row>
    <row r="19" spans="1:45" ht="102.75">
      <c r="A19" s="21" t="s">
        <v>30</v>
      </c>
      <c r="B19" s="22"/>
      <c r="C19" s="22"/>
      <c r="D19" s="20">
        <v>0</v>
      </c>
      <c r="E19" s="22"/>
      <c r="F19" s="24" t="s">
        <v>429</v>
      </c>
      <c r="G19" s="20">
        <v>1</v>
      </c>
      <c r="H19" s="22"/>
      <c r="I19" s="22"/>
      <c r="J19" s="20">
        <v>0</v>
      </c>
      <c r="K19" s="22"/>
      <c r="L19" s="24" t="s">
        <v>430</v>
      </c>
      <c r="M19" s="20">
        <v>1</v>
      </c>
      <c r="N19" s="22"/>
      <c r="O19" s="23"/>
      <c r="P19" s="20"/>
      <c r="Q19" s="22"/>
      <c r="R19" s="22"/>
      <c r="S19" s="20"/>
      <c r="T19" s="22"/>
      <c r="U19" s="23"/>
      <c r="V19" s="20"/>
      <c r="W19" s="22"/>
      <c r="X19" s="23"/>
      <c r="Y19" s="20"/>
      <c r="Z19" s="22"/>
      <c r="AA19" s="23"/>
      <c r="AB19" s="20">
        <v>1</v>
      </c>
      <c r="AC19" s="85"/>
      <c r="AD19" s="85" t="s">
        <v>374</v>
      </c>
      <c r="AE19" s="78">
        <v>1</v>
      </c>
      <c r="AF19" s="85"/>
      <c r="AG19" s="100" t="s">
        <v>375</v>
      </c>
      <c r="AH19" s="78">
        <v>1</v>
      </c>
      <c r="AI19" s="79"/>
      <c r="AJ19" s="85" t="s">
        <v>376</v>
      </c>
      <c r="AK19" s="78">
        <v>1</v>
      </c>
      <c r="AL19" s="81"/>
      <c r="AM19" s="101" t="s">
        <v>377</v>
      </c>
      <c r="AN19" s="81">
        <v>1</v>
      </c>
      <c r="AO19" s="87"/>
      <c r="AP19" s="87" t="s">
        <v>378</v>
      </c>
      <c r="AQ19" s="81">
        <v>1</v>
      </c>
      <c r="AR19" s="78">
        <f t="shared" si="0"/>
        <v>7</v>
      </c>
      <c r="AS19" s="84">
        <f>AR19*100/68</f>
        <v>10.294117647058824</v>
      </c>
    </row>
    <row r="20" spans="1:45" ht="102.75">
      <c r="A20" s="21" t="s">
        <v>38</v>
      </c>
      <c r="B20" s="22"/>
      <c r="C20" s="23"/>
      <c r="D20" s="20">
        <v>0</v>
      </c>
      <c r="E20" s="22"/>
      <c r="F20" s="24" t="s">
        <v>431</v>
      </c>
      <c r="G20" s="20">
        <v>1</v>
      </c>
      <c r="H20" s="22"/>
      <c r="I20" s="22"/>
      <c r="J20" s="20">
        <v>0</v>
      </c>
      <c r="K20" s="22"/>
      <c r="L20" s="24" t="s">
        <v>432</v>
      </c>
      <c r="M20" s="20">
        <v>1</v>
      </c>
      <c r="N20" s="22"/>
      <c r="O20" s="23"/>
      <c r="P20" s="20"/>
      <c r="Q20" s="22"/>
      <c r="R20" s="22"/>
      <c r="S20" s="20"/>
      <c r="T20" s="22"/>
      <c r="U20" s="22"/>
      <c r="V20" s="20"/>
      <c r="W20" s="22"/>
      <c r="X20" s="23"/>
      <c r="Y20" s="20"/>
      <c r="Z20" s="22"/>
      <c r="AA20" s="23"/>
      <c r="AB20" s="20">
        <v>0</v>
      </c>
      <c r="AC20" s="85"/>
      <c r="AD20" s="85" t="s">
        <v>379</v>
      </c>
      <c r="AE20" s="78">
        <v>1</v>
      </c>
      <c r="AF20" s="85"/>
      <c r="AG20" s="85"/>
      <c r="AH20" s="78">
        <v>0</v>
      </c>
      <c r="AI20" s="79"/>
      <c r="AJ20" s="85" t="s">
        <v>380</v>
      </c>
      <c r="AK20" s="78">
        <v>1</v>
      </c>
      <c r="AL20" s="81"/>
      <c r="AM20" s="86"/>
      <c r="AN20" s="81">
        <v>0</v>
      </c>
      <c r="AO20" s="87"/>
      <c r="AP20" s="87" t="s">
        <v>381</v>
      </c>
      <c r="AQ20" s="81">
        <v>1</v>
      </c>
      <c r="AR20" s="78">
        <f t="shared" si="0"/>
        <v>5</v>
      </c>
      <c r="AS20" s="84">
        <f>AR20*100/136</f>
        <v>3.6764705882352939</v>
      </c>
    </row>
    <row r="21" spans="1:45" ht="51.75">
      <c r="A21" s="21" t="s">
        <v>39</v>
      </c>
      <c r="B21" s="22"/>
      <c r="C21" s="23"/>
      <c r="D21" s="20">
        <v>0</v>
      </c>
      <c r="E21" s="22"/>
      <c r="F21" s="24" t="s">
        <v>433</v>
      </c>
      <c r="G21" s="20">
        <v>1</v>
      </c>
      <c r="H21" s="22"/>
      <c r="I21" s="22"/>
      <c r="J21" s="20">
        <v>0</v>
      </c>
      <c r="K21" s="22"/>
      <c r="L21" s="23"/>
      <c r="M21" s="20">
        <v>0</v>
      </c>
      <c r="N21" s="22"/>
      <c r="O21" s="23"/>
      <c r="P21" s="20"/>
      <c r="Q21" s="22"/>
      <c r="R21" s="22"/>
      <c r="S21" s="20"/>
      <c r="T21" s="22"/>
      <c r="U21" s="22"/>
      <c r="V21" s="20"/>
      <c r="W21" s="22"/>
      <c r="X21" s="23"/>
      <c r="Y21" s="20"/>
      <c r="Z21" s="22"/>
      <c r="AA21" s="23"/>
      <c r="AB21" s="20">
        <v>0</v>
      </c>
      <c r="AC21" s="85"/>
      <c r="AD21" s="85"/>
      <c r="AE21" s="78">
        <v>0</v>
      </c>
      <c r="AF21" s="85"/>
      <c r="AG21" s="85"/>
      <c r="AH21" s="78">
        <v>0</v>
      </c>
      <c r="AI21" s="79"/>
      <c r="AJ21" s="85"/>
      <c r="AK21" s="78">
        <v>0</v>
      </c>
      <c r="AL21" s="81"/>
      <c r="AM21" s="86" t="s">
        <v>166</v>
      </c>
      <c r="AN21" s="81">
        <v>1</v>
      </c>
      <c r="AO21" s="87"/>
      <c r="AP21" s="87"/>
      <c r="AQ21" s="81">
        <v>0</v>
      </c>
      <c r="AR21" s="78">
        <f t="shared" si="0"/>
        <v>2</v>
      </c>
      <c r="AS21" s="84">
        <f>AR21*100/34</f>
        <v>5.882352941176471</v>
      </c>
    </row>
    <row r="22" spans="1:45" ht="102.75">
      <c r="A22" s="21" t="s">
        <v>40</v>
      </c>
      <c r="B22" s="22"/>
      <c r="C22" s="23"/>
      <c r="D22" s="20">
        <v>0</v>
      </c>
      <c r="E22" s="22"/>
      <c r="F22" s="22"/>
      <c r="G22" s="20">
        <v>0</v>
      </c>
      <c r="H22" s="22"/>
      <c r="I22" s="22"/>
      <c r="J22" s="20">
        <v>0</v>
      </c>
      <c r="K22" s="22"/>
      <c r="L22" s="23"/>
      <c r="M22" s="20">
        <v>0</v>
      </c>
      <c r="N22" s="22"/>
      <c r="O22" s="23"/>
      <c r="P22" s="20"/>
      <c r="Q22" s="22"/>
      <c r="R22" s="22"/>
      <c r="S22" s="20"/>
      <c r="T22" s="22"/>
      <c r="U22" s="22"/>
      <c r="V22" s="20"/>
      <c r="W22" s="22"/>
      <c r="X22" s="23"/>
      <c r="Y22" s="20"/>
      <c r="Z22" s="22"/>
      <c r="AA22" s="23"/>
      <c r="AB22" s="20">
        <v>0</v>
      </c>
      <c r="AC22" s="85"/>
      <c r="AD22" s="85"/>
      <c r="AE22" s="78">
        <v>0</v>
      </c>
      <c r="AF22" s="85"/>
      <c r="AG22" s="85"/>
      <c r="AH22" s="78">
        <v>0</v>
      </c>
      <c r="AI22" s="79"/>
      <c r="AJ22" s="85" t="s">
        <v>382</v>
      </c>
      <c r="AK22" s="78">
        <v>1</v>
      </c>
      <c r="AL22" s="81"/>
      <c r="AM22" s="86"/>
      <c r="AN22" s="81">
        <v>0</v>
      </c>
      <c r="AO22" s="87"/>
      <c r="AP22" s="87" t="s">
        <v>383</v>
      </c>
      <c r="AQ22" s="81">
        <v>1</v>
      </c>
      <c r="AR22" s="78">
        <f t="shared" si="0"/>
        <v>2</v>
      </c>
      <c r="AS22" s="84">
        <f>AR22*100/34</f>
        <v>5.882352941176471</v>
      </c>
    </row>
    <row r="23" spans="1:45" ht="102.75">
      <c r="A23" s="21" t="s">
        <v>41</v>
      </c>
      <c r="B23" s="22"/>
      <c r="C23" s="23"/>
      <c r="D23" s="20">
        <v>0</v>
      </c>
      <c r="E23" s="22"/>
      <c r="F23" s="22"/>
      <c r="G23" s="20">
        <v>0</v>
      </c>
      <c r="H23" s="22"/>
      <c r="I23" s="24" t="s">
        <v>434</v>
      </c>
      <c r="J23" s="20">
        <v>1</v>
      </c>
      <c r="K23" s="22"/>
      <c r="L23" s="23"/>
      <c r="M23" s="20">
        <v>0</v>
      </c>
      <c r="N23" s="22"/>
      <c r="O23" s="23"/>
      <c r="P23" s="20"/>
      <c r="Q23" s="22"/>
      <c r="R23" s="22"/>
      <c r="S23" s="20"/>
      <c r="T23" s="22"/>
      <c r="U23" s="22"/>
      <c r="V23" s="20"/>
      <c r="W23" s="22"/>
      <c r="X23" s="23"/>
      <c r="Y23" s="20"/>
      <c r="Z23" s="22"/>
      <c r="AA23" s="23"/>
      <c r="AB23" s="20">
        <v>0</v>
      </c>
      <c r="AC23" s="85"/>
      <c r="AD23" s="85"/>
      <c r="AE23" s="78">
        <v>0</v>
      </c>
      <c r="AF23" s="85"/>
      <c r="AG23" s="85"/>
      <c r="AH23" s="78">
        <v>0</v>
      </c>
      <c r="AI23" s="79"/>
      <c r="AJ23" s="85"/>
      <c r="AK23" s="78">
        <v>0</v>
      </c>
      <c r="AL23" s="81"/>
      <c r="AM23" s="86" t="s">
        <v>384</v>
      </c>
      <c r="AN23" s="81">
        <v>1</v>
      </c>
      <c r="AO23" s="87"/>
      <c r="AP23" s="87"/>
      <c r="AQ23" s="81">
        <v>0</v>
      </c>
      <c r="AR23" s="78">
        <f>D24+G24+J24+M24+AE24+AH24+AK24+AN24+AQ24</f>
        <v>7</v>
      </c>
      <c r="AS23" s="84">
        <f>AR24*100/34</f>
        <v>5.882352941176471</v>
      </c>
    </row>
    <row r="24" spans="1:45" ht="166.5">
      <c r="A24" s="21" t="s">
        <v>42</v>
      </c>
      <c r="B24" s="22"/>
      <c r="C24" s="23"/>
      <c r="D24" s="20">
        <v>0</v>
      </c>
      <c r="E24" s="22"/>
      <c r="F24" s="24" t="s">
        <v>435</v>
      </c>
      <c r="G24" s="20">
        <v>1</v>
      </c>
      <c r="H24" s="22"/>
      <c r="I24" s="22"/>
      <c r="J24" s="20">
        <v>0</v>
      </c>
      <c r="K24" s="22"/>
      <c r="L24" s="24" t="s">
        <v>436</v>
      </c>
      <c r="M24" s="20">
        <v>1</v>
      </c>
      <c r="N24" s="22"/>
      <c r="O24" s="23"/>
      <c r="P24" s="20"/>
      <c r="Q24" s="22"/>
      <c r="R24" s="22"/>
      <c r="S24" s="20"/>
      <c r="T24" s="22"/>
      <c r="U24" s="22"/>
      <c r="V24" s="20"/>
      <c r="W24" s="22"/>
      <c r="X24" s="23"/>
      <c r="Y24" s="20"/>
      <c r="Z24" s="22"/>
      <c r="AA24" s="23"/>
      <c r="AB24" s="20">
        <v>0</v>
      </c>
      <c r="AC24" s="85"/>
      <c r="AD24" s="85" t="s">
        <v>385</v>
      </c>
      <c r="AE24" s="78">
        <v>2</v>
      </c>
      <c r="AF24" s="85"/>
      <c r="AG24" s="85" t="s">
        <v>386</v>
      </c>
      <c r="AH24" s="78">
        <v>1</v>
      </c>
      <c r="AI24" s="79"/>
      <c r="AJ24" s="85"/>
      <c r="AK24" s="78">
        <v>0</v>
      </c>
      <c r="AL24" s="81"/>
      <c r="AM24" s="102" t="s">
        <v>387</v>
      </c>
      <c r="AN24" s="81">
        <v>1</v>
      </c>
      <c r="AO24" s="87"/>
      <c r="AP24" s="87" t="s">
        <v>388</v>
      </c>
      <c r="AQ24" s="81">
        <v>1</v>
      </c>
      <c r="AR24" s="78">
        <f>D25+G25+J25+M25+AE25+AH25+AK25+AN25+AQ25</f>
        <v>2</v>
      </c>
      <c r="AS24" s="84">
        <f>AR25*100/102</f>
        <v>1.9607843137254901</v>
      </c>
    </row>
    <row r="25" spans="1:45" ht="102.75">
      <c r="A25" s="21" t="s">
        <v>33</v>
      </c>
      <c r="B25" s="22"/>
      <c r="C25" s="23"/>
      <c r="D25" s="20">
        <v>0</v>
      </c>
      <c r="E25" s="22"/>
      <c r="F25" s="24" t="s">
        <v>437</v>
      </c>
      <c r="G25" s="20">
        <v>1</v>
      </c>
      <c r="H25" s="22"/>
      <c r="I25" s="22"/>
      <c r="J25" s="20">
        <v>0</v>
      </c>
      <c r="K25" s="22"/>
      <c r="L25" s="23"/>
      <c r="M25" s="20">
        <v>0</v>
      </c>
      <c r="N25" s="22"/>
      <c r="O25" s="23"/>
      <c r="P25" s="20"/>
      <c r="Q25" s="22"/>
      <c r="R25" s="22"/>
      <c r="S25" s="20"/>
      <c r="T25" s="22"/>
      <c r="U25" s="22"/>
      <c r="V25" s="20"/>
      <c r="W25" s="22"/>
      <c r="X25" s="23"/>
      <c r="Y25" s="20"/>
      <c r="Z25" s="22"/>
      <c r="AA25" s="23"/>
      <c r="AB25" s="20">
        <v>0</v>
      </c>
      <c r="AC25" s="85"/>
      <c r="AD25" s="85"/>
      <c r="AE25" s="78">
        <v>0</v>
      </c>
      <c r="AF25" s="85"/>
      <c r="AG25" s="85"/>
      <c r="AH25" s="78">
        <v>0</v>
      </c>
      <c r="AI25" s="79"/>
      <c r="AJ25" s="85"/>
      <c r="AK25" s="78">
        <v>0</v>
      </c>
      <c r="AL25" s="103"/>
      <c r="AM25" s="86" t="s">
        <v>389</v>
      </c>
      <c r="AN25" s="81">
        <v>1</v>
      </c>
      <c r="AO25" s="87"/>
      <c r="AP25" s="87"/>
      <c r="AQ25" s="81"/>
      <c r="AR25" s="78">
        <f t="shared" si="0"/>
        <v>2</v>
      </c>
      <c r="AS25" s="84">
        <f>AR25*100/18</f>
        <v>11.111111111111111</v>
      </c>
    </row>
    <row r="26" spans="1:45">
      <c r="A26" s="16" t="s">
        <v>52</v>
      </c>
      <c r="B26" s="17"/>
      <c r="C26" s="17"/>
      <c r="D26" s="19"/>
      <c r="E26" s="17"/>
      <c r="F26" s="17"/>
      <c r="G26" s="19"/>
      <c r="H26" s="17"/>
      <c r="I26" s="17"/>
      <c r="J26" s="19"/>
      <c r="K26" s="17"/>
      <c r="L26" s="18"/>
      <c r="M26" s="19"/>
      <c r="N26" s="17"/>
      <c r="O26" s="18"/>
      <c r="P26" s="19"/>
      <c r="Q26" s="17"/>
      <c r="R26" s="17"/>
      <c r="S26" s="19"/>
      <c r="T26" s="17"/>
      <c r="U26" s="17"/>
      <c r="V26" s="19"/>
      <c r="W26" s="17"/>
      <c r="X26" s="18"/>
      <c r="Y26" s="19"/>
      <c r="Z26" s="17"/>
      <c r="AA26" s="18"/>
      <c r="AB26" s="19"/>
      <c r="AC26" s="104"/>
      <c r="AD26" s="104"/>
      <c r="AE26" s="105"/>
      <c r="AF26" s="104"/>
      <c r="AG26" s="104"/>
      <c r="AH26" s="105"/>
      <c r="AI26" s="106"/>
      <c r="AJ26" s="104"/>
      <c r="AK26" s="105"/>
      <c r="AL26" s="107"/>
      <c r="AM26" s="108"/>
      <c r="AN26" s="107"/>
      <c r="AO26" s="109"/>
      <c r="AP26" s="109"/>
      <c r="AQ26" s="107"/>
      <c r="AR26" s="78">
        <f t="shared" si="0"/>
        <v>0</v>
      </c>
      <c r="AS26" s="110"/>
    </row>
    <row r="27" spans="1:45" ht="102.75">
      <c r="A27" s="21" t="s">
        <v>16</v>
      </c>
      <c r="B27" s="22"/>
      <c r="C27" s="23"/>
      <c r="D27" s="20">
        <v>0</v>
      </c>
      <c r="E27" s="22"/>
      <c r="F27" s="24" t="s">
        <v>438</v>
      </c>
      <c r="G27" s="20">
        <v>1</v>
      </c>
      <c r="H27" s="22"/>
      <c r="I27" s="22"/>
      <c r="J27" s="20">
        <v>0</v>
      </c>
      <c r="K27" s="22"/>
      <c r="L27" s="24" t="s">
        <v>439</v>
      </c>
      <c r="M27" s="20">
        <v>1</v>
      </c>
      <c r="N27" s="22"/>
      <c r="O27" s="23"/>
      <c r="P27" s="20"/>
      <c r="Q27" s="22"/>
      <c r="R27" s="23"/>
      <c r="S27" s="20"/>
      <c r="T27" s="22"/>
      <c r="U27" s="23"/>
      <c r="V27" s="20"/>
      <c r="W27" s="24"/>
      <c r="X27" s="23"/>
      <c r="Y27" s="20"/>
      <c r="Z27" s="22"/>
      <c r="AA27" s="23"/>
      <c r="AB27" s="20">
        <v>1</v>
      </c>
      <c r="AC27" s="85"/>
      <c r="AD27" s="85" t="s">
        <v>390</v>
      </c>
      <c r="AE27" s="78">
        <v>1</v>
      </c>
      <c r="AF27" s="85"/>
      <c r="AG27" s="100" t="s">
        <v>391</v>
      </c>
      <c r="AH27" s="78">
        <v>0</v>
      </c>
      <c r="AI27" s="79"/>
      <c r="AJ27" s="85"/>
      <c r="AK27" s="78">
        <v>0</v>
      </c>
      <c r="AL27" s="111" t="s">
        <v>392</v>
      </c>
      <c r="AM27" s="86"/>
      <c r="AN27" s="81">
        <v>2</v>
      </c>
      <c r="AO27" s="87"/>
      <c r="AP27" s="87"/>
      <c r="AQ27" s="81">
        <v>0</v>
      </c>
      <c r="AR27" s="78">
        <f t="shared" si="0"/>
        <v>5</v>
      </c>
      <c r="AS27" s="84">
        <f>AR27*100/170</f>
        <v>2.9411764705882355</v>
      </c>
    </row>
    <row r="28" spans="1:45" ht="102.75">
      <c r="A28" s="21" t="s">
        <v>17</v>
      </c>
      <c r="B28" s="22"/>
      <c r="C28" s="24" t="s">
        <v>440</v>
      </c>
      <c r="D28" s="20">
        <v>1</v>
      </c>
      <c r="E28" s="22"/>
      <c r="F28" s="24" t="s">
        <v>441</v>
      </c>
      <c r="G28" s="20">
        <v>1</v>
      </c>
      <c r="H28" s="22"/>
      <c r="I28" s="24" t="s">
        <v>442</v>
      </c>
      <c r="J28" s="20">
        <v>1</v>
      </c>
      <c r="K28" s="22"/>
      <c r="L28" s="24" t="s">
        <v>443</v>
      </c>
      <c r="M28" s="20">
        <v>1</v>
      </c>
      <c r="N28" s="22"/>
      <c r="O28" s="23"/>
      <c r="P28" s="20"/>
      <c r="Q28" s="22"/>
      <c r="R28" s="23"/>
      <c r="S28" s="20"/>
      <c r="T28" s="22"/>
      <c r="U28" s="23"/>
      <c r="V28" s="20"/>
      <c r="W28" s="23"/>
      <c r="X28" s="23"/>
      <c r="Y28" s="20"/>
      <c r="Z28" s="22"/>
      <c r="AA28" s="23"/>
      <c r="AB28" s="20">
        <v>1</v>
      </c>
      <c r="AC28" s="85"/>
      <c r="AD28" s="85"/>
      <c r="AE28" s="78">
        <v>0</v>
      </c>
      <c r="AF28" s="85"/>
      <c r="AG28" s="85"/>
      <c r="AH28" s="78">
        <v>0</v>
      </c>
      <c r="AI28" s="79"/>
      <c r="AJ28" s="85"/>
      <c r="AK28" s="78">
        <v>0</v>
      </c>
      <c r="AL28" s="81"/>
      <c r="AM28" s="86" t="s">
        <v>393</v>
      </c>
      <c r="AN28" s="81">
        <v>1</v>
      </c>
      <c r="AO28" s="87"/>
      <c r="AP28" s="87"/>
      <c r="AQ28" s="81">
        <v>0</v>
      </c>
      <c r="AR28" s="78">
        <f t="shared" si="0"/>
        <v>5</v>
      </c>
      <c r="AS28" s="84">
        <f>AR28*100/136</f>
        <v>3.6764705882352939</v>
      </c>
    </row>
    <row r="29" spans="1:45" ht="120">
      <c r="A29" s="21" t="s">
        <v>29</v>
      </c>
      <c r="B29" s="23"/>
      <c r="C29" s="24" t="s">
        <v>444</v>
      </c>
      <c r="D29" s="20">
        <v>1</v>
      </c>
      <c r="E29" s="22"/>
      <c r="F29" s="24" t="s">
        <v>445</v>
      </c>
      <c r="G29" s="20">
        <v>1</v>
      </c>
      <c r="H29" s="22"/>
      <c r="I29" s="24" t="s">
        <v>446</v>
      </c>
      <c r="J29" s="20">
        <v>1</v>
      </c>
      <c r="K29" s="22"/>
      <c r="L29" s="24" t="s">
        <v>447</v>
      </c>
      <c r="M29" s="20">
        <v>1</v>
      </c>
      <c r="N29" s="22"/>
      <c r="O29" s="23"/>
      <c r="P29" s="20"/>
      <c r="Q29" s="22"/>
      <c r="R29" s="23"/>
      <c r="S29" s="20"/>
      <c r="T29" s="22"/>
      <c r="U29" s="23"/>
      <c r="V29" s="20"/>
      <c r="W29" s="22"/>
      <c r="X29" s="23"/>
      <c r="Y29" s="20"/>
      <c r="Z29" s="22"/>
      <c r="AA29" s="23"/>
      <c r="AB29" s="20">
        <v>1</v>
      </c>
      <c r="AC29" s="85"/>
      <c r="AD29" s="85" t="s">
        <v>394</v>
      </c>
      <c r="AE29" s="78">
        <v>1</v>
      </c>
      <c r="AF29" s="85"/>
      <c r="AG29" s="85" t="s">
        <v>167</v>
      </c>
      <c r="AH29" s="78">
        <v>1</v>
      </c>
      <c r="AI29" s="79"/>
      <c r="AJ29" s="85" t="s">
        <v>168</v>
      </c>
      <c r="AK29" s="78">
        <v>1</v>
      </c>
      <c r="AL29" s="81"/>
      <c r="AM29" s="86" t="s">
        <v>448</v>
      </c>
      <c r="AN29" s="81">
        <v>1</v>
      </c>
      <c r="AO29" s="87"/>
      <c r="AP29" s="87"/>
      <c r="AQ29" s="81">
        <v>0</v>
      </c>
      <c r="AR29" s="78">
        <f t="shared" si="0"/>
        <v>8</v>
      </c>
      <c r="AS29" s="84">
        <f>AR29*100/68</f>
        <v>11.764705882352942</v>
      </c>
    </row>
    <row r="30" spans="1:45" ht="102.75">
      <c r="A30" s="21" t="s">
        <v>30</v>
      </c>
      <c r="B30" s="22"/>
      <c r="C30" s="22"/>
      <c r="D30" s="20">
        <v>0</v>
      </c>
      <c r="E30" s="22"/>
      <c r="F30" s="24" t="s">
        <v>449</v>
      </c>
      <c r="G30" s="20">
        <v>0</v>
      </c>
      <c r="H30" s="22"/>
      <c r="I30" s="23"/>
      <c r="J30" s="20">
        <v>0</v>
      </c>
      <c r="K30" s="22"/>
      <c r="L30" s="24" t="s">
        <v>450</v>
      </c>
      <c r="M30" s="20">
        <v>1</v>
      </c>
      <c r="N30" s="22"/>
      <c r="O30" s="23"/>
      <c r="P30" s="20"/>
      <c r="Q30" s="22"/>
      <c r="R30" s="22"/>
      <c r="S30" s="20"/>
      <c r="T30" s="22"/>
      <c r="U30" s="23"/>
      <c r="V30" s="20"/>
      <c r="W30" s="23"/>
      <c r="X30" s="23"/>
      <c r="Y30" s="20"/>
      <c r="Z30" s="22"/>
      <c r="AA30" s="23"/>
      <c r="AB30" s="20">
        <v>0</v>
      </c>
      <c r="AC30" s="85"/>
      <c r="AD30" s="85" t="s">
        <v>169</v>
      </c>
      <c r="AE30" s="78">
        <v>1</v>
      </c>
      <c r="AF30" s="85"/>
      <c r="AG30" s="100" t="s">
        <v>395</v>
      </c>
      <c r="AH30" s="78">
        <v>1</v>
      </c>
      <c r="AI30" s="112" t="s">
        <v>396</v>
      </c>
      <c r="AJ30" s="85"/>
      <c r="AK30" s="78">
        <v>1</v>
      </c>
      <c r="AL30" s="113"/>
      <c r="AM30" s="86"/>
      <c r="AN30" s="81">
        <v>0</v>
      </c>
      <c r="AO30" s="87"/>
      <c r="AP30" s="87" t="s">
        <v>397</v>
      </c>
      <c r="AQ30" s="81">
        <v>1</v>
      </c>
      <c r="AR30" s="78">
        <f t="shared" si="0"/>
        <v>5</v>
      </c>
      <c r="AS30" s="84">
        <f>AR30*100/68</f>
        <v>7.3529411764705879</v>
      </c>
    </row>
    <row r="31" spans="1:45" ht="102.75">
      <c r="A31" s="21" t="s">
        <v>38</v>
      </c>
      <c r="B31" s="22"/>
      <c r="C31" s="24" t="s">
        <v>451</v>
      </c>
      <c r="D31" s="20">
        <v>1</v>
      </c>
      <c r="E31" s="22"/>
      <c r="F31" s="21" t="s">
        <v>452</v>
      </c>
      <c r="G31" s="20">
        <v>1</v>
      </c>
      <c r="H31" s="22"/>
      <c r="I31" s="24" t="s">
        <v>453</v>
      </c>
      <c r="J31" s="20">
        <v>1</v>
      </c>
      <c r="K31" s="22"/>
      <c r="L31" s="24" t="s">
        <v>454</v>
      </c>
      <c r="M31" s="20">
        <v>1</v>
      </c>
      <c r="N31" s="22"/>
      <c r="O31" s="23"/>
      <c r="P31" s="20"/>
      <c r="Q31" s="22"/>
      <c r="R31" s="22"/>
      <c r="S31" s="20"/>
      <c r="T31" s="22"/>
      <c r="U31" s="22"/>
      <c r="V31" s="20"/>
      <c r="W31" s="22"/>
      <c r="X31" s="23"/>
      <c r="Y31" s="20"/>
      <c r="Z31" s="22"/>
      <c r="AA31" s="23"/>
      <c r="AB31" s="20">
        <v>0</v>
      </c>
      <c r="AC31" s="85"/>
      <c r="AD31" s="85" t="s">
        <v>398</v>
      </c>
      <c r="AE31" s="78">
        <v>1</v>
      </c>
      <c r="AF31" s="85"/>
      <c r="AG31" s="85"/>
      <c r="AH31" s="78">
        <v>0</v>
      </c>
      <c r="AI31" s="112" t="s">
        <v>399</v>
      </c>
      <c r="AJ31" s="85"/>
      <c r="AK31" s="78">
        <v>0</v>
      </c>
      <c r="AL31" s="81"/>
      <c r="AM31" s="114"/>
      <c r="AN31" s="81">
        <v>0</v>
      </c>
      <c r="AO31" s="87"/>
      <c r="AP31" s="115" t="s">
        <v>400</v>
      </c>
      <c r="AQ31" s="81">
        <v>1</v>
      </c>
      <c r="AR31" s="78">
        <f t="shared" si="0"/>
        <v>6</v>
      </c>
      <c r="AS31" s="84">
        <f>AR31*100/13636</f>
        <v>4.4001173364623059E-2</v>
      </c>
    </row>
    <row r="32" spans="1:45" ht="102.75">
      <c r="A32" s="21" t="s">
        <v>39</v>
      </c>
      <c r="B32" s="22"/>
      <c r="C32" s="23"/>
      <c r="D32" s="20">
        <v>0</v>
      </c>
      <c r="E32" s="22"/>
      <c r="F32" s="21" t="s">
        <v>455</v>
      </c>
      <c r="G32" s="20">
        <v>1</v>
      </c>
      <c r="H32" s="22"/>
      <c r="I32" s="21"/>
      <c r="J32" s="20">
        <v>0</v>
      </c>
      <c r="K32" s="22"/>
      <c r="L32" s="23"/>
      <c r="M32" s="20">
        <v>0</v>
      </c>
      <c r="N32" s="22"/>
      <c r="O32" s="23"/>
      <c r="P32" s="20"/>
      <c r="Q32" s="22"/>
      <c r="R32" s="22"/>
      <c r="S32" s="20"/>
      <c r="T32" s="22"/>
      <c r="U32" s="22"/>
      <c r="V32" s="20"/>
      <c r="W32" s="22"/>
      <c r="X32" s="23"/>
      <c r="Y32" s="20"/>
      <c r="Z32" s="22"/>
      <c r="AA32" s="23"/>
      <c r="AB32" s="20">
        <v>0</v>
      </c>
      <c r="AC32" s="85"/>
      <c r="AD32" s="85"/>
      <c r="AE32" s="78">
        <v>0</v>
      </c>
      <c r="AF32" s="85"/>
      <c r="AG32" s="85"/>
      <c r="AH32" s="78">
        <v>0</v>
      </c>
      <c r="AI32" s="79"/>
      <c r="AJ32" s="85" t="s">
        <v>401</v>
      </c>
      <c r="AK32" s="78">
        <v>1</v>
      </c>
      <c r="AL32" s="81"/>
      <c r="AM32" s="86"/>
      <c r="AN32" s="81">
        <v>0</v>
      </c>
      <c r="AO32" s="87"/>
      <c r="AP32" s="87"/>
      <c r="AQ32" s="81">
        <v>0</v>
      </c>
      <c r="AR32" s="78">
        <f t="shared" si="0"/>
        <v>2</v>
      </c>
      <c r="AS32" s="84">
        <f>AR32*100/34</f>
        <v>5.882352941176471</v>
      </c>
    </row>
    <row r="33" spans="1:45" ht="51.75">
      <c r="A33" s="21" t="s">
        <v>40</v>
      </c>
      <c r="B33" s="22"/>
      <c r="C33" s="23"/>
      <c r="D33" s="20">
        <v>0</v>
      </c>
      <c r="E33" s="22"/>
      <c r="F33" s="24"/>
      <c r="G33" s="20">
        <v>0</v>
      </c>
      <c r="H33" s="22"/>
      <c r="I33" s="1"/>
      <c r="J33" s="20">
        <v>0</v>
      </c>
      <c r="K33" s="22"/>
      <c r="L33" s="24"/>
      <c r="M33" s="20">
        <v>0</v>
      </c>
      <c r="N33" s="22"/>
      <c r="O33" s="23"/>
      <c r="P33" s="20"/>
      <c r="Q33" s="22"/>
      <c r="R33" s="22"/>
      <c r="S33" s="20"/>
      <c r="T33" s="22"/>
      <c r="U33" s="22"/>
      <c r="V33" s="20"/>
      <c r="W33" s="22"/>
      <c r="X33" s="23"/>
      <c r="Y33" s="20"/>
      <c r="Z33" s="22"/>
      <c r="AA33" s="23"/>
      <c r="AB33" s="20">
        <v>0</v>
      </c>
      <c r="AC33" s="85"/>
      <c r="AD33" s="85" t="s">
        <v>170</v>
      </c>
      <c r="AE33" s="78">
        <v>1</v>
      </c>
      <c r="AF33" s="85"/>
      <c r="AG33" s="85"/>
      <c r="AH33" s="78">
        <v>0</v>
      </c>
      <c r="AI33" s="79"/>
      <c r="AJ33" s="85"/>
      <c r="AK33" s="78">
        <v>0</v>
      </c>
      <c r="AL33" s="81"/>
      <c r="AM33" s="86"/>
      <c r="AN33" s="81">
        <v>0</v>
      </c>
      <c r="AO33" s="87"/>
      <c r="AP33" s="87"/>
      <c r="AQ33" s="81">
        <v>0</v>
      </c>
      <c r="AR33" s="78">
        <f t="shared" si="0"/>
        <v>1</v>
      </c>
      <c r="AS33" s="84">
        <f>AR33*100/34</f>
        <v>2.9411764705882355</v>
      </c>
    </row>
    <row r="34" spans="1:45" ht="102.75">
      <c r="A34" s="21" t="s">
        <v>41</v>
      </c>
      <c r="B34" s="22"/>
      <c r="C34" s="23"/>
      <c r="D34" s="20">
        <v>0</v>
      </c>
      <c r="E34" s="22"/>
      <c r="F34" s="21" t="s">
        <v>456</v>
      </c>
      <c r="G34" s="20">
        <v>1</v>
      </c>
      <c r="H34" s="22"/>
      <c r="I34" s="24" t="s">
        <v>457</v>
      </c>
      <c r="J34" s="20">
        <v>1</v>
      </c>
      <c r="K34" s="22"/>
      <c r="L34" s="23"/>
      <c r="M34" s="20">
        <v>0</v>
      </c>
      <c r="N34" s="22"/>
      <c r="O34" s="23"/>
      <c r="P34" s="20"/>
      <c r="Q34" s="22"/>
      <c r="R34" s="22"/>
      <c r="S34" s="20"/>
      <c r="T34" s="22"/>
      <c r="U34" s="22"/>
      <c r="V34" s="20"/>
      <c r="W34" s="22"/>
      <c r="X34" s="23"/>
      <c r="Y34" s="20"/>
      <c r="Z34" s="22"/>
      <c r="AA34" s="23"/>
      <c r="AB34" s="20">
        <v>0</v>
      </c>
      <c r="AC34" s="85"/>
      <c r="AD34" s="85"/>
      <c r="AE34" s="78">
        <v>0</v>
      </c>
      <c r="AF34" s="85"/>
      <c r="AG34" s="85"/>
      <c r="AH34" s="78">
        <v>0</v>
      </c>
      <c r="AI34" s="79"/>
      <c r="AJ34" s="85"/>
      <c r="AK34" s="78">
        <v>0</v>
      </c>
      <c r="AL34" s="81"/>
      <c r="AM34" s="86" t="s">
        <v>402</v>
      </c>
      <c r="AN34" s="81">
        <v>1</v>
      </c>
      <c r="AO34" s="87"/>
      <c r="AP34" s="87"/>
      <c r="AQ34" s="81">
        <v>0</v>
      </c>
      <c r="AR34" s="78">
        <f t="shared" si="0"/>
        <v>3</v>
      </c>
      <c r="AS34" s="84">
        <f>AR34*100/34</f>
        <v>8.8235294117647065</v>
      </c>
    </row>
    <row r="35" spans="1:45" ht="120">
      <c r="A35" s="21" t="s">
        <v>42</v>
      </c>
      <c r="B35" s="22"/>
      <c r="C35" s="24" t="s">
        <v>458</v>
      </c>
      <c r="D35" s="20">
        <v>1</v>
      </c>
      <c r="E35" s="22"/>
      <c r="F35" s="24" t="s">
        <v>459</v>
      </c>
      <c r="G35" s="20">
        <v>1</v>
      </c>
      <c r="H35" s="22"/>
      <c r="I35" s="22"/>
      <c r="J35" s="20">
        <v>0</v>
      </c>
      <c r="K35" s="22"/>
      <c r="L35" s="24" t="s">
        <v>460</v>
      </c>
      <c r="M35" s="20">
        <v>1</v>
      </c>
      <c r="N35" s="22"/>
      <c r="O35" s="23"/>
      <c r="P35" s="20"/>
      <c r="Q35" s="22"/>
      <c r="R35" s="22"/>
      <c r="S35" s="20"/>
      <c r="T35" s="22"/>
      <c r="U35" s="22"/>
      <c r="V35" s="20"/>
      <c r="W35" s="22"/>
      <c r="X35" s="23"/>
      <c r="Y35" s="20"/>
      <c r="Z35" s="22"/>
      <c r="AA35" s="23"/>
      <c r="AB35" s="20">
        <v>0</v>
      </c>
      <c r="AC35" s="85"/>
      <c r="AD35" s="85" t="s">
        <v>466</v>
      </c>
      <c r="AE35" s="78">
        <v>2</v>
      </c>
      <c r="AF35" s="85"/>
      <c r="AG35" s="85"/>
      <c r="AH35" s="78">
        <v>0</v>
      </c>
      <c r="AI35" s="79"/>
      <c r="AJ35" s="85"/>
      <c r="AK35" s="78">
        <v>0</v>
      </c>
      <c r="AL35" s="81"/>
      <c r="AM35" s="86" t="s">
        <v>403</v>
      </c>
      <c r="AN35" s="81">
        <v>1</v>
      </c>
      <c r="AO35" s="87"/>
      <c r="AP35" s="87"/>
      <c r="AQ35" s="81">
        <v>0</v>
      </c>
      <c r="AR35" s="78">
        <f t="shared" si="0"/>
        <v>6</v>
      </c>
      <c r="AS35" s="84">
        <f>AR35*100/102</f>
        <v>5.882352941176471</v>
      </c>
    </row>
    <row r="36" spans="1:45">
      <c r="A36" s="21" t="s">
        <v>43</v>
      </c>
      <c r="B36" s="22"/>
      <c r="C36" s="23"/>
      <c r="D36" s="20">
        <v>0</v>
      </c>
      <c r="E36" s="22"/>
      <c r="F36" s="22"/>
      <c r="G36" s="20">
        <v>0</v>
      </c>
      <c r="H36" s="22"/>
      <c r="I36" s="22"/>
      <c r="J36" s="20">
        <v>0</v>
      </c>
      <c r="K36" s="22"/>
      <c r="L36" s="23"/>
      <c r="M36" s="20">
        <v>0</v>
      </c>
      <c r="N36" s="22"/>
      <c r="O36" s="23"/>
      <c r="P36" s="20"/>
      <c r="Q36" s="22"/>
      <c r="R36" s="22"/>
      <c r="S36" s="20"/>
      <c r="T36" s="22"/>
      <c r="U36" s="22"/>
      <c r="V36" s="20"/>
      <c r="W36" s="22"/>
      <c r="X36" s="23"/>
      <c r="Y36" s="20"/>
      <c r="Z36" s="22"/>
      <c r="AA36" s="23"/>
      <c r="AB36" s="20">
        <v>0</v>
      </c>
      <c r="AC36" s="116"/>
      <c r="AD36" s="116"/>
      <c r="AE36" s="117"/>
      <c r="AF36" s="116"/>
      <c r="AG36" s="116"/>
      <c r="AH36" s="117">
        <v>0</v>
      </c>
      <c r="AI36" s="118"/>
      <c r="AJ36" s="116"/>
      <c r="AK36" s="117">
        <v>0</v>
      </c>
      <c r="AL36" s="119"/>
      <c r="AM36" s="120"/>
      <c r="AN36" s="119">
        <v>0</v>
      </c>
      <c r="AO36" s="121"/>
      <c r="AP36" s="121"/>
      <c r="AQ36" s="119">
        <v>0</v>
      </c>
      <c r="AR36" s="78">
        <f t="shared" si="0"/>
        <v>0</v>
      </c>
      <c r="AS36" s="122">
        <f>AR36*100/34</f>
        <v>0</v>
      </c>
    </row>
  </sheetData>
  <mergeCells count="20">
    <mergeCell ref="AR2:AR4"/>
    <mergeCell ref="AS2:AS4"/>
    <mergeCell ref="AC2:AE2"/>
    <mergeCell ref="AF2:AH2"/>
    <mergeCell ref="AI2:AK2"/>
    <mergeCell ref="AL2:AN2"/>
    <mergeCell ref="AO2:AQ2"/>
    <mergeCell ref="A1:C1"/>
    <mergeCell ref="E1:W1"/>
    <mergeCell ref="X1:AB1"/>
    <mergeCell ref="A2:A4"/>
    <mergeCell ref="B2:D2"/>
    <mergeCell ref="E2:G2"/>
    <mergeCell ref="H2:J2"/>
    <mergeCell ref="K2:M2"/>
    <mergeCell ref="N2:P2"/>
    <mergeCell ref="Q2:S2"/>
    <mergeCell ref="T2:V2"/>
    <mergeCell ref="W2:Y2"/>
    <mergeCell ref="Z2:AB2"/>
  </mergeCells>
  <pageMargins left="0.25" right="0.25" top="0.75" bottom="0.75" header="0.3" footer="0.3"/>
  <pageSetup paperSize="9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F82"/>
  <sheetViews>
    <sheetView topLeftCell="F1" zoomScale="85" zoomScaleNormal="85" zoomScaleSheetLayoutView="90" zoomScalePageLayoutView="30" workbookViewId="0">
      <pane ySplit="4" topLeftCell="A76" activePane="bottomLeft" state="frozen"/>
      <selection pane="bottomLeft" sqref="A1:AS82"/>
    </sheetView>
  </sheetViews>
  <sheetFormatPr defaultRowHeight="15"/>
  <cols>
    <col min="1" max="1" width="19.5703125" style="3" customWidth="1"/>
    <col min="2" max="2" width="13.140625" style="2" customWidth="1"/>
    <col min="3" max="3" width="18.28515625" style="168" customWidth="1"/>
    <col min="4" max="4" width="7.5703125" style="9" customWidth="1"/>
    <col min="5" max="5" width="13.5703125" style="2" customWidth="1"/>
    <col min="6" max="6" width="14.5703125" style="171" customWidth="1"/>
    <col min="7" max="7" width="8.28515625" style="9" customWidth="1"/>
    <col min="8" max="8" width="11.28515625" style="2" customWidth="1"/>
    <col min="9" max="9" width="15.5703125" style="171" customWidth="1"/>
    <col min="10" max="10" width="7.42578125" style="9" customWidth="1"/>
    <col min="11" max="11" width="11.28515625" style="2" customWidth="1"/>
    <col min="12" max="12" width="13.7109375" style="171" customWidth="1"/>
    <col min="13" max="13" width="10.28515625" style="9" bestFit="1" customWidth="1"/>
    <col min="14" max="14" width="11.28515625" style="2" hidden="1" customWidth="1"/>
    <col min="15" max="15" width="11.28515625" style="4" hidden="1" customWidth="1"/>
    <col min="16" max="16" width="7.7109375" style="9" hidden="1" customWidth="1"/>
    <col min="17" max="18" width="11.28515625" style="2" hidden="1" customWidth="1"/>
    <col min="19" max="19" width="8.140625" style="9" hidden="1" customWidth="1"/>
    <col min="20" max="21" width="11.28515625" style="2" hidden="1" customWidth="1"/>
    <col min="22" max="22" width="7.7109375" style="9" hidden="1" customWidth="1"/>
    <col min="23" max="24" width="11.28515625" style="2" hidden="1" customWidth="1"/>
    <col min="25" max="25" width="7.7109375" style="9" hidden="1" customWidth="1"/>
    <col min="26" max="26" width="10.140625" style="2" hidden="1" customWidth="1"/>
    <col min="27" max="27" width="11.28515625" style="2" hidden="1" customWidth="1"/>
    <col min="28" max="28" width="7.5703125" style="9" hidden="1" customWidth="1"/>
    <col min="29" max="29" width="9.140625" style="15"/>
    <col min="30" max="30" width="22.42578125" style="178" customWidth="1"/>
    <col min="31" max="32" width="9.140625" style="15"/>
    <col min="33" max="33" width="24.85546875" style="178" customWidth="1"/>
    <col min="34" max="34" width="9.140625" style="15"/>
    <col min="35" max="35" width="13.85546875" style="15" bestFit="1" customWidth="1"/>
    <col min="36" max="36" width="19" style="178" customWidth="1"/>
    <col min="37" max="37" width="9.140625" style="15"/>
    <col min="38" max="38" width="15" style="178" customWidth="1"/>
    <col min="39" max="39" width="14.42578125" style="178" customWidth="1"/>
    <col min="40" max="41" width="9.140625" style="15"/>
    <col min="42" max="42" width="16.85546875" style="178" customWidth="1"/>
    <col min="43" max="43" width="9.140625" style="15"/>
    <col min="44" max="16384" width="9.140625" style="1"/>
  </cols>
  <sheetData>
    <row r="1" spans="1:45" s="12" customFormat="1" ht="87.75" customHeight="1">
      <c r="A1" s="48" t="s">
        <v>462</v>
      </c>
      <c r="B1" s="48"/>
      <c r="C1" s="48"/>
      <c r="D1" s="11"/>
      <c r="E1" s="49" t="s">
        <v>71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5"/>
      <c r="Y1" s="45"/>
      <c r="Z1" s="45"/>
      <c r="AA1" s="45"/>
      <c r="AB1" s="45"/>
      <c r="AC1" s="14"/>
      <c r="AD1" s="172"/>
      <c r="AE1" s="14"/>
      <c r="AF1" s="14"/>
      <c r="AG1" s="172"/>
      <c r="AH1" s="14"/>
      <c r="AI1" s="14"/>
      <c r="AJ1" s="172"/>
      <c r="AK1" s="14"/>
      <c r="AL1" s="172"/>
      <c r="AM1" s="172"/>
      <c r="AN1" s="14"/>
      <c r="AO1" s="14"/>
      <c r="AP1" s="172"/>
      <c r="AQ1" s="14"/>
    </row>
    <row r="2" spans="1:45" s="13" customFormat="1" ht="21.75" customHeight="1">
      <c r="A2" s="46" t="s">
        <v>15</v>
      </c>
      <c r="B2" s="47" t="s">
        <v>0</v>
      </c>
      <c r="C2" s="47"/>
      <c r="D2" s="47"/>
      <c r="E2" s="47" t="s">
        <v>1</v>
      </c>
      <c r="F2" s="47"/>
      <c r="G2" s="47"/>
      <c r="H2" s="47" t="s">
        <v>2</v>
      </c>
      <c r="I2" s="47"/>
      <c r="J2" s="47"/>
      <c r="K2" s="47" t="s">
        <v>3</v>
      </c>
      <c r="L2" s="47"/>
      <c r="M2" s="47"/>
      <c r="N2" s="47" t="s">
        <v>8</v>
      </c>
      <c r="O2" s="47"/>
      <c r="P2" s="47"/>
      <c r="Q2" s="47" t="s">
        <v>9</v>
      </c>
      <c r="R2" s="47"/>
      <c r="S2" s="47"/>
      <c r="T2" s="47" t="s">
        <v>10</v>
      </c>
      <c r="U2" s="47"/>
      <c r="V2" s="47"/>
      <c r="W2" s="47" t="s">
        <v>11</v>
      </c>
      <c r="X2" s="47"/>
      <c r="Y2" s="47"/>
      <c r="Z2" s="47" t="s">
        <v>12</v>
      </c>
      <c r="AA2" s="47"/>
      <c r="AB2" s="47"/>
      <c r="AC2" s="123" t="s">
        <v>8</v>
      </c>
      <c r="AD2" s="124"/>
      <c r="AE2" s="125"/>
      <c r="AF2" s="123" t="s">
        <v>9</v>
      </c>
      <c r="AG2" s="124"/>
      <c r="AH2" s="125"/>
      <c r="AI2" s="123" t="s">
        <v>10</v>
      </c>
      <c r="AJ2" s="124"/>
      <c r="AK2" s="125"/>
      <c r="AL2" s="126" t="s">
        <v>11</v>
      </c>
      <c r="AM2" s="124"/>
      <c r="AN2" s="125"/>
      <c r="AO2" s="123" t="s">
        <v>12</v>
      </c>
      <c r="AP2" s="124"/>
      <c r="AQ2" s="125"/>
      <c r="AR2" s="127" t="s">
        <v>228</v>
      </c>
      <c r="AS2" s="128" t="s">
        <v>229</v>
      </c>
    </row>
    <row r="3" spans="1:45" s="13" customFormat="1" ht="48" customHeight="1">
      <c r="A3" s="46"/>
      <c r="B3" s="33" t="s">
        <v>7</v>
      </c>
      <c r="C3" s="159" t="s">
        <v>4</v>
      </c>
      <c r="D3" s="33" t="s">
        <v>5</v>
      </c>
      <c r="E3" s="33" t="s">
        <v>7</v>
      </c>
      <c r="F3" s="159" t="s">
        <v>4</v>
      </c>
      <c r="G3" s="33" t="s">
        <v>5</v>
      </c>
      <c r="H3" s="33" t="s">
        <v>7</v>
      </c>
      <c r="I3" s="159" t="s">
        <v>4</v>
      </c>
      <c r="J3" s="33" t="s">
        <v>5</v>
      </c>
      <c r="K3" s="33" t="s">
        <v>7</v>
      </c>
      <c r="L3" s="159" t="s">
        <v>4</v>
      </c>
      <c r="M3" s="33" t="s">
        <v>5</v>
      </c>
      <c r="N3" s="33" t="s">
        <v>6</v>
      </c>
      <c r="O3" s="33" t="s">
        <v>4</v>
      </c>
      <c r="P3" s="33" t="s">
        <v>5</v>
      </c>
      <c r="Q3" s="33" t="s">
        <v>7</v>
      </c>
      <c r="R3" s="33" t="s">
        <v>4</v>
      </c>
      <c r="S3" s="33" t="s">
        <v>5</v>
      </c>
      <c r="T3" s="33" t="s">
        <v>7</v>
      </c>
      <c r="U3" s="33" t="s">
        <v>4</v>
      </c>
      <c r="V3" s="33" t="s">
        <v>5</v>
      </c>
      <c r="W3" s="33" t="s">
        <v>7</v>
      </c>
      <c r="X3" s="33" t="s">
        <v>4</v>
      </c>
      <c r="Y3" s="33" t="s">
        <v>5</v>
      </c>
      <c r="Z3" s="33" t="s">
        <v>7</v>
      </c>
      <c r="AA3" s="33" t="s">
        <v>4</v>
      </c>
      <c r="AB3" s="33" t="s">
        <v>5</v>
      </c>
      <c r="AC3" s="129" t="s">
        <v>61</v>
      </c>
      <c r="AD3" s="173" t="s">
        <v>4</v>
      </c>
      <c r="AE3" s="130" t="s">
        <v>5</v>
      </c>
      <c r="AF3" s="129" t="s">
        <v>61</v>
      </c>
      <c r="AG3" s="173" t="s">
        <v>4</v>
      </c>
      <c r="AH3" s="130" t="s">
        <v>5</v>
      </c>
      <c r="AI3" s="129" t="s">
        <v>7</v>
      </c>
      <c r="AJ3" s="173" t="s">
        <v>4</v>
      </c>
      <c r="AK3" s="130" t="s">
        <v>5</v>
      </c>
      <c r="AL3" s="191" t="s">
        <v>7</v>
      </c>
      <c r="AM3" s="185" t="s">
        <v>4</v>
      </c>
      <c r="AN3" s="130" t="s">
        <v>5</v>
      </c>
      <c r="AO3" s="129" t="s">
        <v>7</v>
      </c>
      <c r="AP3" s="185" t="s">
        <v>4</v>
      </c>
      <c r="AQ3" s="130" t="s">
        <v>5</v>
      </c>
      <c r="AR3" s="131"/>
      <c r="AS3" s="131"/>
    </row>
    <row r="4" spans="1:45" s="10" customFormat="1" ht="90.75" customHeight="1">
      <c r="A4" s="46"/>
      <c r="B4" s="34" t="s">
        <v>48</v>
      </c>
      <c r="C4" s="160" t="s">
        <v>48</v>
      </c>
      <c r="D4" s="34" t="s">
        <v>49</v>
      </c>
      <c r="E4" s="34" t="s">
        <v>48</v>
      </c>
      <c r="F4" s="160" t="s">
        <v>48</v>
      </c>
      <c r="G4" s="34" t="s">
        <v>49</v>
      </c>
      <c r="H4" s="34" t="s">
        <v>48</v>
      </c>
      <c r="I4" s="160" t="s">
        <v>48</v>
      </c>
      <c r="J4" s="34" t="s">
        <v>49</v>
      </c>
      <c r="K4" s="34" t="s">
        <v>48</v>
      </c>
      <c r="L4" s="160" t="s">
        <v>48</v>
      </c>
      <c r="M4" s="34" t="s">
        <v>49</v>
      </c>
      <c r="N4" s="33" t="s">
        <v>6</v>
      </c>
      <c r="O4" s="33" t="s">
        <v>4</v>
      </c>
      <c r="P4" s="33" t="s">
        <v>5</v>
      </c>
      <c r="Q4" s="33" t="s">
        <v>7</v>
      </c>
      <c r="R4" s="33" t="s">
        <v>4</v>
      </c>
      <c r="S4" s="33" t="s">
        <v>5</v>
      </c>
      <c r="T4" s="33" t="s">
        <v>7</v>
      </c>
      <c r="U4" s="33" t="s">
        <v>4</v>
      </c>
      <c r="V4" s="33" t="s">
        <v>5</v>
      </c>
      <c r="W4" s="33" t="s">
        <v>7</v>
      </c>
      <c r="X4" s="33" t="s">
        <v>4</v>
      </c>
      <c r="Y4" s="33" t="s">
        <v>5</v>
      </c>
      <c r="Z4" s="33" t="s">
        <v>7</v>
      </c>
      <c r="AA4" s="33" t="s">
        <v>4</v>
      </c>
      <c r="AB4" s="33" t="s">
        <v>5</v>
      </c>
      <c r="AC4" s="132" t="s">
        <v>48</v>
      </c>
      <c r="AD4" s="174" t="s">
        <v>48</v>
      </c>
      <c r="AE4" s="133" t="s">
        <v>49</v>
      </c>
      <c r="AF4" s="132" t="s">
        <v>48</v>
      </c>
      <c r="AG4" s="174" t="s">
        <v>48</v>
      </c>
      <c r="AH4" s="133" t="s">
        <v>49</v>
      </c>
      <c r="AI4" s="132" t="s">
        <v>48</v>
      </c>
      <c r="AJ4" s="174" t="s">
        <v>48</v>
      </c>
      <c r="AK4" s="133" t="s">
        <v>49</v>
      </c>
      <c r="AL4" s="192" t="s">
        <v>48</v>
      </c>
      <c r="AM4" s="186" t="s">
        <v>48</v>
      </c>
      <c r="AN4" s="133" t="s">
        <v>49</v>
      </c>
      <c r="AO4" s="132" t="s">
        <v>48</v>
      </c>
      <c r="AP4" s="186" t="s">
        <v>48</v>
      </c>
      <c r="AQ4" s="133" t="s">
        <v>49</v>
      </c>
      <c r="AR4" s="134"/>
      <c r="AS4" s="134"/>
    </row>
    <row r="5" spans="1:45" ht="19.5">
      <c r="A5" s="16" t="s">
        <v>53</v>
      </c>
      <c r="B5" s="17"/>
      <c r="C5" s="161"/>
      <c r="D5" s="19"/>
      <c r="E5" s="17"/>
      <c r="F5" s="161"/>
      <c r="G5" s="19"/>
      <c r="H5" s="17"/>
      <c r="I5" s="161"/>
      <c r="J5" s="19"/>
      <c r="K5" s="17"/>
      <c r="L5" s="161"/>
      <c r="M5" s="19"/>
      <c r="N5" s="17"/>
      <c r="O5" s="18"/>
      <c r="P5" s="19"/>
      <c r="Q5" s="17"/>
      <c r="R5" s="17"/>
      <c r="S5" s="19"/>
      <c r="T5" s="17"/>
      <c r="U5" s="17"/>
      <c r="V5" s="19"/>
      <c r="W5" s="17"/>
      <c r="X5" s="18"/>
      <c r="Y5" s="19"/>
      <c r="Z5" s="17"/>
      <c r="AA5" s="18"/>
      <c r="AB5" s="19"/>
      <c r="AC5" s="135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5"/>
      <c r="AR5" s="136"/>
      <c r="AS5" s="137"/>
    </row>
    <row r="6" spans="1:45" ht="57">
      <c r="A6" s="21" t="s">
        <v>16</v>
      </c>
      <c r="B6" s="22"/>
      <c r="C6" s="162" t="s">
        <v>230</v>
      </c>
      <c r="D6" s="20">
        <v>1</v>
      </c>
      <c r="E6" s="21"/>
      <c r="F6" s="162" t="s">
        <v>231</v>
      </c>
      <c r="G6" s="20">
        <v>1</v>
      </c>
      <c r="H6" s="22"/>
      <c r="I6" s="163"/>
      <c r="J6" s="20">
        <v>0</v>
      </c>
      <c r="K6" s="22"/>
      <c r="L6" s="219" t="s">
        <v>232</v>
      </c>
      <c r="M6" s="20">
        <v>1</v>
      </c>
      <c r="N6" s="22"/>
      <c r="O6" s="23"/>
      <c r="P6" s="20"/>
      <c r="Q6" s="22"/>
      <c r="R6" s="22"/>
      <c r="S6" s="20"/>
      <c r="T6" s="22"/>
      <c r="U6" s="23"/>
      <c r="V6" s="20"/>
      <c r="W6" s="23"/>
      <c r="X6" s="23"/>
      <c r="Y6" s="20"/>
      <c r="Z6" s="22"/>
      <c r="AA6" s="23"/>
      <c r="AB6" s="20">
        <v>1</v>
      </c>
      <c r="AC6" s="138"/>
      <c r="AD6" s="218" t="s">
        <v>174</v>
      </c>
      <c r="AE6" s="139">
        <v>1</v>
      </c>
      <c r="AF6" s="138"/>
      <c r="AG6" s="175"/>
      <c r="AH6" s="139">
        <v>0</v>
      </c>
      <c r="AI6" s="138"/>
      <c r="AJ6" s="180" t="s">
        <v>147</v>
      </c>
      <c r="AK6" s="139">
        <v>1</v>
      </c>
      <c r="AL6" s="193" t="s">
        <v>175</v>
      </c>
      <c r="AM6" s="187"/>
      <c r="AN6" s="139">
        <v>1</v>
      </c>
      <c r="AO6" s="138"/>
      <c r="AP6" s="187" t="s">
        <v>72</v>
      </c>
      <c r="AQ6" s="139">
        <v>1</v>
      </c>
      <c r="AR6" s="78">
        <f>D6+G6+J6+M6+AE6+AH6+AK6+AN6+AQ6</f>
        <v>7</v>
      </c>
      <c r="AS6" s="84">
        <f>AR6*100/170</f>
        <v>4.117647058823529</v>
      </c>
    </row>
    <row r="7" spans="1:45" ht="57">
      <c r="A7" s="21" t="s">
        <v>17</v>
      </c>
      <c r="B7" s="22"/>
      <c r="C7" s="163"/>
      <c r="D7" s="20">
        <v>0</v>
      </c>
      <c r="E7" s="22"/>
      <c r="F7" s="162" t="s">
        <v>233</v>
      </c>
      <c r="G7" s="20">
        <v>1</v>
      </c>
      <c r="H7" s="22"/>
      <c r="I7" s="162" t="s">
        <v>234</v>
      </c>
      <c r="J7" s="20">
        <v>1</v>
      </c>
      <c r="K7" s="22"/>
      <c r="L7" s="162" t="s">
        <v>235</v>
      </c>
      <c r="M7" s="20">
        <v>1</v>
      </c>
      <c r="N7" s="22"/>
      <c r="O7" s="23"/>
      <c r="P7" s="20"/>
      <c r="Q7" s="22"/>
      <c r="R7" s="24"/>
      <c r="S7" s="20"/>
      <c r="T7" s="22"/>
      <c r="U7" s="22"/>
      <c r="V7" s="20"/>
      <c r="W7" s="23"/>
      <c r="X7" s="23"/>
      <c r="Y7" s="20"/>
      <c r="Z7" s="22"/>
      <c r="AA7" s="23"/>
      <c r="AB7" s="20">
        <v>1</v>
      </c>
      <c r="AC7" s="138"/>
      <c r="AD7" s="175" t="s">
        <v>73</v>
      </c>
      <c r="AE7" s="139">
        <v>1</v>
      </c>
      <c r="AF7" s="138"/>
      <c r="AG7" s="175"/>
      <c r="AH7" s="139">
        <v>0</v>
      </c>
      <c r="AI7" s="138"/>
      <c r="AJ7" s="175"/>
      <c r="AK7" s="139">
        <v>0</v>
      </c>
      <c r="AL7" s="194"/>
      <c r="AM7" s="187"/>
      <c r="AN7" s="139">
        <v>0</v>
      </c>
      <c r="AO7" s="138"/>
      <c r="AP7" s="187" t="s">
        <v>74</v>
      </c>
      <c r="AQ7" s="139">
        <v>1</v>
      </c>
      <c r="AR7" s="78">
        <f t="shared" ref="AR7:AR70" si="0">D7+G7+J7+M7+AE7+AH7+AK7+AN7+AQ7</f>
        <v>5</v>
      </c>
      <c r="AS7" s="84">
        <f>AR7*100/170</f>
        <v>2.9411764705882355</v>
      </c>
    </row>
    <row r="8" spans="1:45" ht="120">
      <c r="A8" s="21" t="s">
        <v>18</v>
      </c>
      <c r="B8" s="22"/>
      <c r="C8" s="162"/>
      <c r="D8" s="20">
        <v>0</v>
      </c>
      <c r="E8" s="22"/>
      <c r="F8" s="163"/>
      <c r="G8" s="20">
        <v>0</v>
      </c>
      <c r="H8" s="22"/>
      <c r="I8" s="162" t="s">
        <v>236</v>
      </c>
      <c r="J8" s="20">
        <v>1</v>
      </c>
      <c r="K8" s="22"/>
      <c r="L8" s="162" t="s">
        <v>237</v>
      </c>
      <c r="M8" s="20">
        <v>1</v>
      </c>
      <c r="N8" s="22"/>
      <c r="O8" s="23"/>
      <c r="P8" s="20"/>
      <c r="Q8" s="22"/>
      <c r="R8" s="23"/>
      <c r="S8" s="20"/>
      <c r="T8" s="22"/>
      <c r="U8" s="23"/>
      <c r="V8" s="20"/>
      <c r="W8" s="37"/>
      <c r="X8" s="23"/>
      <c r="Y8" s="20"/>
      <c r="Z8" s="22"/>
      <c r="AA8" s="23"/>
      <c r="AB8" s="20">
        <v>1</v>
      </c>
      <c r="AC8" s="138"/>
      <c r="AD8" s="175" t="s">
        <v>176</v>
      </c>
      <c r="AE8" s="139">
        <v>1</v>
      </c>
      <c r="AF8" s="138"/>
      <c r="AG8" s="175"/>
      <c r="AH8" s="139">
        <v>0</v>
      </c>
      <c r="AI8" s="138"/>
      <c r="AJ8" s="175" t="s">
        <v>75</v>
      </c>
      <c r="AK8" s="139">
        <v>1</v>
      </c>
      <c r="AL8" s="194"/>
      <c r="AM8" s="175" t="s">
        <v>177</v>
      </c>
      <c r="AN8" s="139">
        <v>1</v>
      </c>
      <c r="AO8" s="138"/>
      <c r="AP8" s="187"/>
      <c r="AQ8" s="139">
        <v>0</v>
      </c>
      <c r="AR8" s="78">
        <f t="shared" si="0"/>
        <v>5</v>
      </c>
      <c r="AS8" s="84">
        <f>AR8*100/102</f>
        <v>4.9019607843137258</v>
      </c>
    </row>
    <row r="9" spans="1:45" ht="120">
      <c r="A9" s="21" t="s">
        <v>19</v>
      </c>
      <c r="B9" s="22"/>
      <c r="C9" s="163"/>
      <c r="D9" s="20">
        <v>0</v>
      </c>
      <c r="E9" s="22"/>
      <c r="F9" s="163"/>
      <c r="G9" s="20">
        <v>0</v>
      </c>
      <c r="H9" s="22"/>
      <c r="I9" s="163"/>
      <c r="J9" s="20">
        <v>0</v>
      </c>
      <c r="K9" s="22"/>
      <c r="L9" s="162" t="s">
        <v>238</v>
      </c>
      <c r="M9" s="20">
        <v>1</v>
      </c>
      <c r="N9" s="22"/>
      <c r="O9" s="23"/>
      <c r="P9" s="20"/>
      <c r="Q9" s="22"/>
      <c r="R9" s="22"/>
      <c r="S9" s="20"/>
      <c r="T9" s="22"/>
      <c r="U9" s="23"/>
      <c r="V9" s="20"/>
      <c r="W9" s="22"/>
      <c r="X9" s="21"/>
      <c r="Y9" s="20"/>
      <c r="Z9" s="22"/>
      <c r="AA9" s="21"/>
      <c r="AB9" s="20">
        <v>0</v>
      </c>
      <c r="AC9" s="138"/>
      <c r="AD9" s="175"/>
      <c r="AE9" s="139">
        <v>0</v>
      </c>
      <c r="AF9" s="138"/>
      <c r="AG9" s="175" t="s">
        <v>464</v>
      </c>
      <c r="AH9" s="139">
        <v>1</v>
      </c>
      <c r="AI9" s="138"/>
      <c r="AJ9" s="180" t="s">
        <v>239</v>
      </c>
      <c r="AK9" s="139">
        <v>0</v>
      </c>
      <c r="AL9" s="193" t="s">
        <v>178</v>
      </c>
      <c r="AM9" s="187"/>
      <c r="AN9" s="139">
        <v>1</v>
      </c>
      <c r="AO9" s="138"/>
      <c r="AP9" s="187" t="s">
        <v>240</v>
      </c>
      <c r="AQ9" s="139">
        <v>1</v>
      </c>
      <c r="AR9" s="78">
        <f t="shared" si="0"/>
        <v>4</v>
      </c>
      <c r="AS9" s="84">
        <f>AR9*100/102</f>
        <v>3.9215686274509802</v>
      </c>
    </row>
    <row r="10" spans="1:45" ht="120">
      <c r="A10" s="21" t="s">
        <v>20</v>
      </c>
      <c r="B10" s="22"/>
      <c r="C10" s="163"/>
      <c r="D10" s="20">
        <v>0</v>
      </c>
      <c r="E10" s="22"/>
      <c r="F10" s="162" t="s">
        <v>241</v>
      </c>
      <c r="G10" s="20">
        <v>1</v>
      </c>
      <c r="H10" s="22"/>
      <c r="I10" s="163"/>
      <c r="J10" s="28">
        <v>0</v>
      </c>
      <c r="K10" s="22"/>
      <c r="L10" s="162" t="s">
        <v>242</v>
      </c>
      <c r="M10" s="20">
        <v>1</v>
      </c>
      <c r="N10" s="22"/>
      <c r="O10" s="22"/>
      <c r="P10" s="20"/>
      <c r="Q10" s="22"/>
      <c r="R10" s="22"/>
      <c r="S10" s="20"/>
      <c r="T10" s="22"/>
      <c r="U10" s="23"/>
      <c r="V10" s="20"/>
      <c r="W10" s="23"/>
      <c r="X10" s="21"/>
      <c r="Y10" s="20"/>
      <c r="Z10" s="22"/>
      <c r="AA10" s="21"/>
      <c r="AB10" s="20">
        <v>0</v>
      </c>
      <c r="AC10" s="138"/>
      <c r="AD10" s="175"/>
      <c r="AE10" s="139">
        <v>0</v>
      </c>
      <c r="AF10" s="138"/>
      <c r="AG10" s="175" t="s">
        <v>76</v>
      </c>
      <c r="AH10" s="139">
        <v>1</v>
      </c>
      <c r="AI10" s="140" t="s">
        <v>179</v>
      </c>
      <c r="AJ10" s="176"/>
      <c r="AK10" s="139">
        <v>1</v>
      </c>
      <c r="AL10" s="194"/>
      <c r="AM10" s="187"/>
      <c r="AN10" s="139">
        <v>0</v>
      </c>
      <c r="AO10" s="138"/>
      <c r="AP10" s="187"/>
      <c r="AQ10" s="139">
        <v>0</v>
      </c>
      <c r="AR10" s="78">
        <f t="shared" si="0"/>
        <v>4</v>
      </c>
      <c r="AS10" s="84">
        <f>AR10*100/68</f>
        <v>5.882352941176471</v>
      </c>
    </row>
    <row r="11" spans="1:45" ht="60">
      <c r="A11" s="21" t="s">
        <v>21</v>
      </c>
      <c r="B11" s="38"/>
      <c r="C11" s="164" t="s">
        <v>243</v>
      </c>
      <c r="D11" s="20">
        <v>1</v>
      </c>
      <c r="E11" s="22"/>
      <c r="F11" s="162" t="s">
        <v>244</v>
      </c>
      <c r="G11" s="20">
        <v>1</v>
      </c>
      <c r="H11" s="22"/>
      <c r="I11" s="163"/>
      <c r="J11" s="20">
        <v>0</v>
      </c>
      <c r="K11" s="22"/>
      <c r="L11" s="162" t="s">
        <v>245</v>
      </c>
      <c r="M11" s="20">
        <v>1</v>
      </c>
      <c r="N11" s="22"/>
      <c r="O11" s="22"/>
      <c r="P11" s="20"/>
      <c r="Q11" s="22"/>
      <c r="R11" s="22"/>
      <c r="S11" s="20"/>
      <c r="T11" s="22"/>
      <c r="U11" s="23"/>
      <c r="V11" s="20"/>
      <c r="W11" s="23"/>
      <c r="X11" s="21"/>
      <c r="Y11" s="20"/>
      <c r="Z11" s="22"/>
      <c r="AA11" s="21"/>
      <c r="AB11" s="20">
        <v>0</v>
      </c>
      <c r="AC11" s="138"/>
      <c r="AD11" s="175"/>
      <c r="AE11" s="139">
        <v>0</v>
      </c>
      <c r="AF11" s="138"/>
      <c r="AG11" s="179"/>
      <c r="AH11" s="139">
        <v>1</v>
      </c>
      <c r="AI11" s="138"/>
      <c r="AJ11" s="175" t="s">
        <v>180</v>
      </c>
      <c r="AK11" s="139">
        <v>1</v>
      </c>
      <c r="AL11" s="194"/>
      <c r="AM11" s="187"/>
      <c r="AN11" s="139">
        <v>0</v>
      </c>
      <c r="AO11" s="138"/>
      <c r="AP11" s="187"/>
      <c r="AQ11" s="139">
        <v>0</v>
      </c>
      <c r="AR11" s="78">
        <f t="shared" si="0"/>
        <v>5</v>
      </c>
      <c r="AS11" s="84">
        <f>AR11*100/34</f>
        <v>14.705882352941176</v>
      </c>
    </row>
    <row r="12" spans="1:45" ht="90">
      <c r="A12" s="21" t="s">
        <v>22</v>
      </c>
      <c r="B12" s="38"/>
      <c r="C12" s="165"/>
      <c r="D12" s="20">
        <v>0</v>
      </c>
      <c r="E12" s="22"/>
      <c r="F12" s="169"/>
      <c r="G12" s="20">
        <v>0</v>
      </c>
      <c r="H12" s="22"/>
      <c r="I12" s="162" t="s">
        <v>246</v>
      </c>
      <c r="J12" s="20">
        <v>1</v>
      </c>
      <c r="K12" s="22"/>
      <c r="L12" s="162"/>
      <c r="M12" s="20">
        <v>0</v>
      </c>
      <c r="N12" s="22"/>
      <c r="O12" s="22"/>
      <c r="P12" s="20"/>
      <c r="Q12" s="22"/>
      <c r="R12" s="23"/>
      <c r="S12" s="20"/>
      <c r="T12" s="22"/>
      <c r="U12" s="23"/>
      <c r="V12" s="20"/>
      <c r="W12" s="22"/>
      <c r="X12" s="24"/>
      <c r="Y12" s="20"/>
      <c r="Z12" s="22"/>
      <c r="AA12" s="24"/>
      <c r="AB12" s="20">
        <v>1</v>
      </c>
      <c r="AC12" s="138"/>
      <c r="AD12" s="175"/>
      <c r="AE12" s="139">
        <v>0</v>
      </c>
      <c r="AF12" s="138"/>
      <c r="AG12" s="175"/>
      <c r="AH12" s="139">
        <v>0</v>
      </c>
      <c r="AI12" s="138"/>
      <c r="AJ12" s="175"/>
      <c r="AK12" s="139">
        <v>0</v>
      </c>
      <c r="AL12" s="193" t="s">
        <v>181</v>
      </c>
      <c r="AM12" s="187"/>
      <c r="AN12" s="139">
        <v>1</v>
      </c>
      <c r="AO12" s="138"/>
      <c r="AP12" s="187"/>
      <c r="AQ12" s="139">
        <v>0</v>
      </c>
      <c r="AR12" s="78">
        <f t="shared" si="0"/>
        <v>2</v>
      </c>
      <c r="AS12" s="84">
        <f>AR12*100/34</f>
        <v>5.882352941176471</v>
      </c>
    </row>
    <row r="13" spans="1:45" ht="120">
      <c r="A13" s="21" t="s">
        <v>39</v>
      </c>
      <c r="B13" s="22"/>
      <c r="C13" s="163"/>
      <c r="D13" s="20">
        <v>0</v>
      </c>
      <c r="E13" s="22"/>
      <c r="F13" s="163"/>
      <c r="G13" s="20">
        <v>0</v>
      </c>
      <c r="H13" s="22"/>
      <c r="I13" s="163"/>
      <c r="J13" s="20">
        <v>0</v>
      </c>
      <c r="K13" s="22"/>
      <c r="L13" s="162" t="s">
        <v>247</v>
      </c>
      <c r="M13" s="20">
        <v>1</v>
      </c>
      <c r="N13" s="22"/>
      <c r="O13" s="23"/>
      <c r="P13" s="20"/>
      <c r="Q13" s="22"/>
      <c r="R13" s="22"/>
      <c r="S13" s="20"/>
      <c r="T13" s="22"/>
      <c r="U13" s="22"/>
      <c r="V13" s="20"/>
      <c r="W13" s="22"/>
      <c r="X13" s="23"/>
      <c r="Y13" s="20"/>
      <c r="Z13" s="22"/>
      <c r="AA13" s="23"/>
      <c r="AB13" s="20">
        <v>0</v>
      </c>
      <c r="AC13" s="138"/>
      <c r="AD13" s="175"/>
      <c r="AE13" s="139">
        <v>0</v>
      </c>
      <c r="AF13" s="138"/>
      <c r="AG13" s="175"/>
      <c r="AH13" s="139">
        <v>0</v>
      </c>
      <c r="AI13" s="138"/>
      <c r="AJ13" s="175" t="s">
        <v>77</v>
      </c>
      <c r="AK13" s="139">
        <v>1</v>
      </c>
      <c r="AL13" s="194"/>
      <c r="AM13" s="187"/>
      <c r="AN13" s="139">
        <v>0</v>
      </c>
      <c r="AO13" s="138"/>
      <c r="AP13" s="187"/>
      <c r="AQ13" s="139">
        <v>0</v>
      </c>
      <c r="AR13" s="78">
        <f t="shared" si="0"/>
        <v>2</v>
      </c>
      <c r="AS13" s="84">
        <f>AR13*100/34</f>
        <v>5.882352941176471</v>
      </c>
    </row>
    <row r="14" spans="1:45" ht="120">
      <c r="A14" s="21" t="s">
        <v>40</v>
      </c>
      <c r="B14" s="22"/>
      <c r="C14" s="163"/>
      <c r="D14" s="20">
        <v>0</v>
      </c>
      <c r="E14" s="22"/>
      <c r="F14" s="163"/>
      <c r="G14" s="20">
        <v>0</v>
      </c>
      <c r="H14" s="22"/>
      <c r="I14" s="163"/>
      <c r="J14" s="20">
        <v>0</v>
      </c>
      <c r="K14" s="22"/>
      <c r="L14" s="162" t="s">
        <v>248</v>
      </c>
      <c r="M14" s="20">
        <v>1</v>
      </c>
      <c r="N14" s="22"/>
      <c r="O14" s="23"/>
      <c r="P14" s="20"/>
      <c r="Q14" s="22"/>
      <c r="R14" s="22"/>
      <c r="S14" s="20"/>
      <c r="T14" s="22"/>
      <c r="U14" s="22"/>
      <c r="V14" s="20"/>
      <c r="W14" s="22"/>
      <c r="X14" s="23"/>
      <c r="Y14" s="20"/>
      <c r="Z14" s="22"/>
      <c r="AA14" s="23"/>
      <c r="AB14" s="20">
        <v>0</v>
      </c>
      <c r="AC14" s="138"/>
      <c r="AD14" s="175"/>
      <c r="AE14" s="139">
        <v>0</v>
      </c>
      <c r="AF14" s="138"/>
      <c r="AG14" s="175"/>
      <c r="AH14" s="139">
        <v>0</v>
      </c>
      <c r="AI14" s="138"/>
      <c r="AJ14" s="175"/>
      <c r="AK14" s="139">
        <v>0</v>
      </c>
      <c r="AL14" s="194"/>
      <c r="AM14" s="187" t="s">
        <v>78</v>
      </c>
      <c r="AN14" s="139">
        <v>1</v>
      </c>
      <c r="AO14" s="138"/>
      <c r="AP14" s="187"/>
      <c r="AQ14" s="139">
        <v>0</v>
      </c>
      <c r="AR14" s="78">
        <f t="shared" si="0"/>
        <v>2</v>
      </c>
      <c r="AS14" s="84">
        <f>AR14*100/34</f>
        <v>5.882352941176471</v>
      </c>
    </row>
    <row r="15" spans="1:45" ht="120">
      <c r="A15" s="21" t="s">
        <v>41</v>
      </c>
      <c r="B15" s="22"/>
      <c r="C15" s="163"/>
      <c r="D15" s="20">
        <v>0</v>
      </c>
      <c r="E15" s="22"/>
      <c r="F15" s="163"/>
      <c r="G15" s="20">
        <v>0</v>
      </c>
      <c r="H15" s="22"/>
      <c r="I15" s="162" t="s">
        <v>249</v>
      </c>
      <c r="J15" s="20">
        <v>1</v>
      </c>
      <c r="K15" s="22"/>
      <c r="L15" s="163"/>
      <c r="M15" s="20">
        <v>0</v>
      </c>
      <c r="N15" s="22"/>
      <c r="O15" s="23"/>
      <c r="P15" s="20"/>
      <c r="Q15" s="22"/>
      <c r="R15" s="22"/>
      <c r="S15" s="20"/>
      <c r="T15" s="22"/>
      <c r="U15" s="22"/>
      <c r="V15" s="20"/>
      <c r="W15" s="22"/>
      <c r="X15" s="23"/>
      <c r="Y15" s="20"/>
      <c r="Z15" s="22"/>
      <c r="AA15" s="23"/>
      <c r="AB15" s="20">
        <v>0</v>
      </c>
      <c r="AC15" s="138"/>
      <c r="AD15" s="175"/>
      <c r="AE15" s="139">
        <v>0</v>
      </c>
      <c r="AF15" s="138"/>
      <c r="AG15" s="175"/>
      <c r="AH15" s="139">
        <v>0</v>
      </c>
      <c r="AI15" s="138"/>
      <c r="AJ15" s="175"/>
      <c r="AK15" s="139">
        <v>0</v>
      </c>
      <c r="AL15" s="194"/>
      <c r="AM15" s="187"/>
      <c r="AN15" s="139">
        <v>0</v>
      </c>
      <c r="AO15" s="138"/>
      <c r="AP15" s="187" t="s">
        <v>250</v>
      </c>
      <c r="AQ15" s="139">
        <v>1</v>
      </c>
      <c r="AR15" s="78">
        <f t="shared" si="0"/>
        <v>2</v>
      </c>
      <c r="AS15" s="84">
        <f>AR15*100/34</f>
        <v>5.882352941176471</v>
      </c>
    </row>
    <row r="16" spans="1:45" ht="120">
      <c r="A16" s="21" t="s">
        <v>42</v>
      </c>
      <c r="B16" s="22"/>
      <c r="C16" s="163"/>
      <c r="D16" s="20">
        <v>0</v>
      </c>
      <c r="E16" s="22"/>
      <c r="F16" s="163"/>
      <c r="G16" s="20">
        <v>0</v>
      </c>
      <c r="H16" s="22"/>
      <c r="I16" s="163"/>
      <c r="J16" s="20">
        <v>0</v>
      </c>
      <c r="K16" s="22"/>
      <c r="L16" s="162" t="s">
        <v>251</v>
      </c>
      <c r="M16" s="20">
        <v>1</v>
      </c>
      <c r="N16" s="22"/>
      <c r="O16" s="23"/>
      <c r="P16" s="20"/>
      <c r="Q16" s="22"/>
      <c r="R16" s="22"/>
      <c r="S16" s="20"/>
      <c r="T16" s="22"/>
      <c r="U16" s="22"/>
      <c r="V16" s="20"/>
      <c r="W16" s="22"/>
      <c r="X16" s="23"/>
      <c r="Y16" s="20"/>
      <c r="Z16" s="22"/>
      <c r="AA16" s="23"/>
      <c r="AB16" s="20">
        <v>0</v>
      </c>
      <c r="AC16" s="138"/>
      <c r="AD16" s="176"/>
      <c r="AE16" s="139">
        <v>0</v>
      </c>
      <c r="AF16" s="92"/>
      <c r="AG16" s="175" t="s">
        <v>79</v>
      </c>
      <c r="AH16" s="139">
        <v>1</v>
      </c>
      <c r="AI16" s="138"/>
      <c r="AJ16" s="175" t="s">
        <v>80</v>
      </c>
      <c r="AK16" s="139">
        <v>1</v>
      </c>
      <c r="AL16" s="194"/>
      <c r="AM16" s="187" t="s">
        <v>81</v>
      </c>
      <c r="AN16" s="139">
        <v>1</v>
      </c>
      <c r="AO16" s="138"/>
      <c r="AP16" s="187"/>
      <c r="AQ16" s="139">
        <v>0</v>
      </c>
      <c r="AR16" s="78">
        <f t="shared" si="0"/>
        <v>4</v>
      </c>
      <c r="AS16" s="84">
        <f>AR16*100/102</f>
        <v>3.9215686274509802</v>
      </c>
    </row>
    <row r="17" spans="1:45" ht="120">
      <c r="A17" s="21" t="s">
        <v>33</v>
      </c>
      <c r="B17" s="22"/>
      <c r="C17" s="163"/>
      <c r="D17" s="20">
        <v>0</v>
      </c>
      <c r="E17" s="22"/>
      <c r="F17" s="163"/>
      <c r="G17" s="20">
        <v>0</v>
      </c>
      <c r="H17" s="22"/>
      <c r="I17" s="163"/>
      <c r="J17" s="20">
        <v>0</v>
      </c>
      <c r="K17" s="22"/>
      <c r="L17" s="162" t="s">
        <v>252</v>
      </c>
      <c r="M17" s="20">
        <v>1</v>
      </c>
      <c r="N17" s="22"/>
      <c r="O17" s="23"/>
      <c r="P17" s="20"/>
      <c r="Q17" s="22"/>
      <c r="R17" s="22"/>
      <c r="S17" s="20"/>
      <c r="T17" s="22"/>
      <c r="U17" s="22"/>
      <c r="V17" s="20"/>
      <c r="W17" s="22"/>
      <c r="X17" s="23"/>
      <c r="Y17" s="20"/>
      <c r="Z17" s="22"/>
      <c r="AA17" s="23"/>
      <c r="AB17" s="20">
        <v>0</v>
      </c>
      <c r="AC17" s="138"/>
      <c r="AD17" s="175" t="s">
        <v>58</v>
      </c>
      <c r="AE17" s="139">
        <v>0</v>
      </c>
      <c r="AF17" s="138"/>
      <c r="AG17" s="175"/>
      <c r="AH17" s="139">
        <v>0</v>
      </c>
      <c r="AI17" s="138"/>
      <c r="AJ17" s="175" t="s">
        <v>82</v>
      </c>
      <c r="AK17" s="139">
        <v>1</v>
      </c>
      <c r="AL17" s="194"/>
      <c r="AM17" s="187"/>
      <c r="AN17" s="139">
        <v>0</v>
      </c>
      <c r="AO17" s="138"/>
      <c r="AP17" s="187"/>
      <c r="AQ17" s="139">
        <v>0</v>
      </c>
      <c r="AR17" s="78">
        <f t="shared" si="0"/>
        <v>2</v>
      </c>
      <c r="AS17" s="84">
        <f>AR17*100/34</f>
        <v>5.882352941176471</v>
      </c>
    </row>
    <row r="18" spans="1:45" ht="120">
      <c r="A18" s="22" t="s">
        <v>44</v>
      </c>
      <c r="B18" s="22"/>
      <c r="C18" s="163"/>
      <c r="D18" s="20">
        <v>0</v>
      </c>
      <c r="E18" s="22"/>
      <c r="F18" s="163"/>
      <c r="G18" s="20">
        <v>0</v>
      </c>
      <c r="H18" s="22"/>
      <c r="I18" s="162" t="s">
        <v>253</v>
      </c>
      <c r="J18" s="20">
        <v>1</v>
      </c>
      <c r="K18" s="22"/>
      <c r="L18" s="162"/>
      <c r="M18" s="20">
        <v>0</v>
      </c>
      <c r="N18" s="22"/>
      <c r="O18" s="23"/>
      <c r="P18" s="20"/>
      <c r="Q18" s="22"/>
      <c r="R18" s="22"/>
      <c r="S18" s="20"/>
      <c r="T18" s="22"/>
      <c r="U18" s="22"/>
      <c r="V18" s="20"/>
      <c r="W18" s="22"/>
      <c r="X18" s="23"/>
      <c r="Y18" s="20"/>
      <c r="Z18" s="22"/>
      <c r="AA18" s="23"/>
      <c r="AB18" s="20">
        <v>0</v>
      </c>
      <c r="AC18" s="138"/>
      <c r="AD18" s="175"/>
      <c r="AE18" s="139">
        <v>0</v>
      </c>
      <c r="AF18" s="138"/>
      <c r="AG18" s="175" t="s">
        <v>83</v>
      </c>
      <c r="AH18" s="139">
        <v>1</v>
      </c>
      <c r="AI18" s="138"/>
      <c r="AJ18" s="175"/>
      <c r="AK18" s="139">
        <v>0</v>
      </c>
      <c r="AL18" s="194"/>
      <c r="AM18" s="187"/>
      <c r="AN18" s="139">
        <v>0</v>
      </c>
      <c r="AO18" s="138"/>
      <c r="AP18" s="187"/>
      <c r="AQ18" s="139">
        <v>0</v>
      </c>
      <c r="AR18" s="78">
        <f t="shared" si="0"/>
        <v>2</v>
      </c>
      <c r="AS18" s="84">
        <f>AR18*100/34</f>
        <v>5.882352941176471</v>
      </c>
    </row>
    <row r="19" spans="1:45">
      <c r="A19" s="16" t="s">
        <v>54</v>
      </c>
      <c r="B19" s="17"/>
      <c r="C19" s="161"/>
      <c r="D19" s="19"/>
      <c r="E19" s="17"/>
      <c r="F19" s="161"/>
      <c r="G19" s="19"/>
      <c r="H19" s="17"/>
      <c r="I19" s="161" t="s">
        <v>58</v>
      </c>
      <c r="J19" s="19"/>
      <c r="K19" s="17"/>
      <c r="L19" s="167"/>
      <c r="M19" s="19"/>
      <c r="N19" s="17"/>
      <c r="O19" s="17"/>
      <c r="P19" s="19"/>
      <c r="Q19" s="17"/>
      <c r="R19" s="17"/>
      <c r="S19" s="19"/>
      <c r="T19" s="17"/>
      <c r="U19" s="17"/>
      <c r="V19" s="19"/>
      <c r="W19" s="17"/>
      <c r="X19" s="26"/>
      <c r="Y19" s="19"/>
      <c r="Z19" s="17"/>
      <c r="AA19" s="26"/>
      <c r="AB19" s="19"/>
      <c r="AC19" s="141"/>
      <c r="AD19" s="177"/>
      <c r="AE19" s="142"/>
      <c r="AF19" s="141"/>
      <c r="AG19" s="177"/>
      <c r="AH19" s="142"/>
      <c r="AI19" s="141"/>
      <c r="AJ19" s="177"/>
      <c r="AK19" s="142"/>
      <c r="AL19" s="195"/>
      <c r="AM19" s="188"/>
      <c r="AN19" s="142"/>
      <c r="AO19" s="141"/>
      <c r="AP19" s="188"/>
      <c r="AQ19" s="142"/>
      <c r="AR19" s="78">
        <f t="shared" si="0"/>
        <v>0</v>
      </c>
      <c r="AS19" s="143"/>
    </row>
    <row r="20" spans="1:45" ht="60">
      <c r="A20" s="21" t="s">
        <v>16</v>
      </c>
      <c r="B20" s="22"/>
      <c r="C20" s="162" t="s">
        <v>254</v>
      </c>
      <c r="D20" s="20">
        <v>1</v>
      </c>
      <c r="E20" s="22"/>
      <c r="F20" s="162" t="s">
        <v>255</v>
      </c>
      <c r="G20" s="20">
        <v>1</v>
      </c>
      <c r="H20" s="22"/>
      <c r="I20" s="162" t="s">
        <v>256</v>
      </c>
      <c r="J20" s="20">
        <v>1</v>
      </c>
      <c r="K20" s="22"/>
      <c r="L20" s="162" t="s">
        <v>257</v>
      </c>
      <c r="M20" s="20">
        <v>1</v>
      </c>
      <c r="N20" s="22"/>
      <c r="O20" s="23"/>
      <c r="P20" s="20"/>
      <c r="Q20" s="22"/>
      <c r="R20" s="23"/>
      <c r="S20" s="20"/>
      <c r="T20" s="22"/>
      <c r="U20" s="24"/>
      <c r="V20" s="20"/>
      <c r="W20" s="23"/>
      <c r="X20" s="23"/>
      <c r="Y20" s="20"/>
      <c r="Z20" s="22"/>
      <c r="AA20" s="23"/>
      <c r="AB20" s="20">
        <v>1</v>
      </c>
      <c r="AC20" s="138"/>
      <c r="AD20" s="175" t="s">
        <v>84</v>
      </c>
      <c r="AE20" s="139">
        <v>1</v>
      </c>
      <c r="AF20" s="138"/>
      <c r="AG20" s="175" t="s">
        <v>85</v>
      </c>
      <c r="AH20" s="139">
        <v>1</v>
      </c>
      <c r="AI20" s="138"/>
      <c r="AJ20" s="180" t="s">
        <v>86</v>
      </c>
      <c r="AK20" s="139">
        <v>1</v>
      </c>
      <c r="AL20" s="193" t="s">
        <v>182</v>
      </c>
      <c r="AM20" s="187"/>
      <c r="AN20" s="139">
        <v>1</v>
      </c>
      <c r="AO20" s="138"/>
      <c r="AP20" s="187" t="s">
        <v>87</v>
      </c>
      <c r="AQ20" s="139">
        <v>1</v>
      </c>
      <c r="AR20" s="78">
        <f t="shared" si="0"/>
        <v>9</v>
      </c>
      <c r="AS20" s="84">
        <f>AR20*100/204</f>
        <v>4.4117647058823533</v>
      </c>
    </row>
    <row r="21" spans="1:45" ht="57">
      <c r="A21" s="21" t="s">
        <v>17</v>
      </c>
      <c r="B21" s="22"/>
      <c r="C21" s="162" t="s">
        <v>258</v>
      </c>
      <c r="D21" s="20">
        <v>1</v>
      </c>
      <c r="E21" s="22"/>
      <c r="F21" s="162" t="s">
        <v>259</v>
      </c>
      <c r="G21" s="20">
        <v>1</v>
      </c>
      <c r="H21" s="22"/>
      <c r="I21" s="163"/>
      <c r="J21" s="20">
        <v>0</v>
      </c>
      <c r="K21" s="22"/>
      <c r="L21" s="162" t="s">
        <v>260</v>
      </c>
      <c r="M21" s="20">
        <v>1</v>
      </c>
      <c r="N21" s="22"/>
      <c r="O21" s="23"/>
      <c r="P21" s="20"/>
      <c r="Q21" s="22"/>
      <c r="R21" s="36"/>
      <c r="S21" s="20"/>
      <c r="T21" s="22"/>
      <c r="U21" s="23"/>
      <c r="V21" s="20"/>
      <c r="W21" s="23"/>
      <c r="X21" s="23"/>
      <c r="Y21" s="20"/>
      <c r="Z21" s="22"/>
      <c r="AA21" s="23"/>
      <c r="AB21" s="20">
        <v>0</v>
      </c>
      <c r="AC21" s="138"/>
      <c r="AD21" s="175" t="s">
        <v>88</v>
      </c>
      <c r="AE21" s="139">
        <v>1</v>
      </c>
      <c r="AF21" s="138"/>
      <c r="AG21" s="175" t="s">
        <v>89</v>
      </c>
      <c r="AH21" s="139">
        <v>1</v>
      </c>
      <c r="AI21" s="138"/>
      <c r="AJ21" s="175"/>
      <c r="AK21" s="139">
        <v>0</v>
      </c>
      <c r="AL21" s="194"/>
      <c r="AM21" s="187"/>
      <c r="AN21" s="139">
        <v>0</v>
      </c>
      <c r="AO21" s="138"/>
      <c r="AP21" s="187" t="s">
        <v>90</v>
      </c>
      <c r="AQ21" s="139">
        <v>1</v>
      </c>
      <c r="AR21" s="78">
        <f t="shared" si="0"/>
        <v>6</v>
      </c>
      <c r="AS21" s="84">
        <f>AR21*100/170</f>
        <v>3.5294117647058822</v>
      </c>
    </row>
    <row r="22" spans="1:45" ht="63" customHeight="1">
      <c r="A22" s="21" t="s">
        <v>18</v>
      </c>
      <c r="B22" s="22"/>
      <c r="C22" s="162" t="s">
        <v>261</v>
      </c>
      <c r="D22" s="20">
        <v>1</v>
      </c>
      <c r="E22" s="22"/>
      <c r="F22" s="162" t="s">
        <v>262</v>
      </c>
      <c r="G22" s="20">
        <v>1</v>
      </c>
      <c r="H22" s="22"/>
      <c r="I22" s="162" t="s">
        <v>263</v>
      </c>
      <c r="J22" s="20">
        <v>1</v>
      </c>
      <c r="K22" s="22"/>
      <c r="L22" s="163"/>
      <c r="M22" s="20">
        <v>0</v>
      </c>
      <c r="N22" s="22"/>
      <c r="O22" s="23"/>
      <c r="P22" s="20"/>
      <c r="Q22" s="22"/>
      <c r="R22" s="23"/>
      <c r="S22" s="20"/>
      <c r="T22" s="22"/>
      <c r="U22" s="23"/>
      <c r="V22" s="20"/>
      <c r="W22" s="22"/>
      <c r="X22" s="23"/>
      <c r="Y22" s="20"/>
      <c r="Z22" s="22"/>
      <c r="AA22" s="23"/>
      <c r="AB22" s="20">
        <v>1</v>
      </c>
      <c r="AC22" s="138"/>
      <c r="AD22" s="175" t="s">
        <v>183</v>
      </c>
      <c r="AE22" s="139">
        <v>1</v>
      </c>
      <c r="AF22" s="138"/>
      <c r="AG22" s="175" t="s">
        <v>91</v>
      </c>
      <c r="AH22" s="139">
        <v>1</v>
      </c>
      <c r="AI22" s="138"/>
      <c r="AJ22" s="175" t="s">
        <v>92</v>
      </c>
      <c r="AK22" s="139">
        <v>1</v>
      </c>
      <c r="AL22" s="194"/>
      <c r="AM22" s="187" t="s">
        <v>184</v>
      </c>
      <c r="AN22" s="139">
        <v>1</v>
      </c>
      <c r="AO22" s="138"/>
      <c r="AP22" s="187" t="s">
        <v>93</v>
      </c>
      <c r="AQ22" s="139">
        <v>1</v>
      </c>
      <c r="AR22" s="78">
        <f t="shared" si="0"/>
        <v>8</v>
      </c>
      <c r="AS22" s="84">
        <f>AR22*100/102</f>
        <v>7.8431372549019605</v>
      </c>
    </row>
    <row r="23" spans="1:45" ht="57">
      <c r="A23" s="21" t="s">
        <v>19</v>
      </c>
      <c r="B23" s="22"/>
      <c r="C23" s="163"/>
      <c r="D23" s="20">
        <v>0</v>
      </c>
      <c r="E23" s="22"/>
      <c r="F23" s="163"/>
      <c r="G23" s="20">
        <v>0</v>
      </c>
      <c r="H23" s="22"/>
      <c r="I23" s="163"/>
      <c r="J23" s="20">
        <v>0</v>
      </c>
      <c r="K23" s="22"/>
      <c r="L23" s="162" t="s">
        <v>264</v>
      </c>
      <c r="M23" s="20">
        <v>1</v>
      </c>
      <c r="N23" s="22"/>
      <c r="O23" s="23"/>
      <c r="P23" s="20"/>
      <c r="Q23" s="22"/>
      <c r="R23" s="22"/>
      <c r="S23" s="20"/>
      <c r="T23" s="22"/>
      <c r="U23" s="23"/>
      <c r="V23" s="20"/>
      <c r="W23" s="22"/>
      <c r="X23" s="23"/>
      <c r="Y23" s="20"/>
      <c r="Z23" s="22"/>
      <c r="AA23" s="23"/>
      <c r="AB23" s="20">
        <v>0</v>
      </c>
      <c r="AC23" s="138"/>
      <c r="AD23" s="175" t="s">
        <v>94</v>
      </c>
      <c r="AE23" s="139">
        <v>1</v>
      </c>
      <c r="AF23" s="138"/>
      <c r="AG23" s="180" t="s">
        <v>185</v>
      </c>
      <c r="AH23" s="139">
        <v>0</v>
      </c>
      <c r="AI23" s="138"/>
      <c r="AJ23" s="175"/>
      <c r="AK23" s="139">
        <v>0</v>
      </c>
      <c r="AL23" s="193" t="s">
        <v>186</v>
      </c>
      <c r="AM23" s="187"/>
      <c r="AN23" s="139">
        <v>1</v>
      </c>
      <c r="AO23" s="138"/>
      <c r="AP23" s="187" t="s">
        <v>187</v>
      </c>
      <c r="AQ23" s="139">
        <v>1</v>
      </c>
      <c r="AR23" s="78">
        <f>D24+G24+J24+M24+AE24+AH24+AK24+AN24+AQ24</f>
        <v>4</v>
      </c>
      <c r="AS23" s="84">
        <f>AR24*100/102</f>
        <v>2.9411764705882355</v>
      </c>
    </row>
    <row r="24" spans="1:45" ht="60">
      <c r="A24" s="21" t="s">
        <v>20</v>
      </c>
      <c r="B24" s="21" t="s">
        <v>265</v>
      </c>
      <c r="C24" s="163"/>
      <c r="D24" s="20">
        <v>1</v>
      </c>
      <c r="E24" s="22"/>
      <c r="F24" s="163"/>
      <c r="G24" s="20">
        <v>0</v>
      </c>
      <c r="H24" s="22"/>
      <c r="I24" s="163"/>
      <c r="J24" s="20">
        <v>0</v>
      </c>
      <c r="K24" s="22"/>
      <c r="L24" s="162" t="s">
        <v>266</v>
      </c>
      <c r="M24" s="20">
        <v>1</v>
      </c>
      <c r="N24" s="22"/>
      <c r="O24" s="23"/>
      <c r="P24" s="20"/>
      <c r="Q24" s="22"/>
      <c r="R24" s="22"/>
      <c r="S24" s="20"/>
      <c r="T24" s="22"/>
      <c r="U24" s="23"/>
      <c r="V24" s="20"/>
      <c r="W24" s="23"/>
      <c r="X24" s="23"/>
      <c r="Y24" s="20"/>
      <c r="Z24" s="22"/>
      <c r="AA24" s="23"/>
      <c r="AB24" s="20">
        <v>0</v>
      </c>
      <c r="AC24" s="138"/>
      <c r="AD24" s="175"/>
      <c r="AE24" s="139">
        <v>0</v>
      </c>
      <c r="AF24" s="138"/>
      <c r="AG24" s="175"/>
      <c r="AH24" s="139">
        <v>0</v>
      </c>
      <c r="AI24" s="138"/>
      <c r="AJ24" s="175" t="s">
        <v>95</v>
      </c>
      <c r="AK24" s="139">
        <v>1</v>
      </c>
      <c r="AL24" s="193">
        <v>45777</v>
      </c>
      <c r="AM24" s="187"/>
      <c r="AN24" s="139">
        <v>1</v>
      </c>
      <c r="AO24" s="138"/>
      <c r="AP24" s="187"/>
      <c r="AQ24" s="139">
        <v>0</v>
      </c>
      <c r="AR24" s="78">
        <f>D25+G25+J25+M25+AE25+AH25+AK25+AN25+AQ25</f>
        <v>3</v>
      </c>
      <c r="AS24" s="84">
        <f>AR25*100/68</f>
        <v>4.4117647058823533</v>
      </c>
    </row>
    <row r="25" spans="1:45" ht="60">
      <c r="A25" s="22" t="s">
        <v>23</v>
      </c>
      <c r="B25" s="22"/>
      <c r="C25" s="163"/>
      <c r="D25" s="20">
        <v>0</v>
      </c>
      <c r="E25" s="22"/>
      <c r="F25" s="163"/>
      <c r="G25" s="20">
        <v>0</v>
      </c>
      <c r="H25" s="22"/>
      <c r="I25" s="162" t="s">
        <v>267</v>
      </c>
      <c r="J25" s="20">
        <v>1</v>
      </c>
      <c r="K25" s="22"/>
      <c r="L25" s="163"/>
      <c r="M25" s="20">
        <v>0</v>
      </c>
      <c r="N25" s="22"/>
      <c r="O25" s="23"/>
      <c r="P25" s="20"/>
      <c r="Q25" s="22"/>
      <c r="R25" s="22"/>
      <c r="S25" s="20"/>
      <c r="T25" s="22"/>
      <c r="U25" s="23"/>
      <c r="V25" s="20"/>
      <c r="W25" s="23"/>
      <c r="X25" s="23"/>
      <c r="Y25" s="20"/>
      <c r="Z25" s="22"/>
      <c r="AA25" s="23"/>
      <c r="AB25" s="20">
        <v>0</v>
      </c>
      <c r="AC25" s="138"/>
      <c r="AD25" s="175"/>
      <c r="AE25" s="139">
        <v>0</v>
      </c>
      <c r="AF25" s="138"/>
      <c r="AG25" s="175"/>
      <c r="AH25" s="139">
        <v>0</v>
      </c>
      <c r="AI25" s="138"/>
      <c r="AJ25" s="175"/>
      <c r="AK25" s="139">
        <v>0</v>
      </c>
      <c r="AL25" s="193">
        <v>45777</v>
      </c>
      <c r="AM25" s="187"/>
      <c r="AN25" s="139">
        <v>1</v>
      </c>
      <c r="AO25" s="138"/>
      <c r="AP25" s="187" t="s">
        <v>188</v>
      </c>
      <c r="AQ25" s="139">
        <v>1</v>
      </c>
      <c r="AR25" s="78">
        <f t="shared" si="0"/>
        <v>3</v>
      </c>
      <c r="AS25" s="84">
        <f>AR25*100/34</f>
        <v>8.8235294117647065</v>
      </c>
    </row>
    <row r="26" spans="1:45" ht="64.5" customHeight="1">
      <c r="A26" s="21" t="s">
        <v>22</v>
      </c>
      <c r="B26" s="22"/>
      <c r="C26" s="163"/>
      <c r="D26" s="20">
        <v>0</v>
      </c>
      <c r="E26" s="22"/>
      <c r="F26" s="163"/>
      <c r="G26" s="20">
        <v>0</v>
      </c>
      <c r="H26" s="22"/>
      <c r="I26" s="162" t="s">
        <v>268</v>
      </c>
      <c r="J26" s="20">
        <v>1</v>
      </c>
      <c r="K26" s="22"/>
      <c r="L26" s="163"/>
      <c r="M26" s="20">
        <v>0</v>
      </c>
      <c r="N26" s="22"/>
      <c r="O26" s="23"/>
      <c r="P26" s="20"/>
      <c r="Q26" s="22"/>
      <c r="R26" s="22"/>
      <c r="S26" s="20"/>
      <c r="T26" s="22"/>
      <c r="U26" s="23"/>
      <c r="V26" s="20"/>
      <c r="W26" s="22"/>
      <c r="X26" s="23"/>
      <c r="Y26" s="20"/>
      <c r="Z26" s="22"/>
      <c r="AA26" s="23"/>
      <c r="AB26" s="20">
        <v>1</v>
      </c>
      <c r="AC26" s="138"/>
      <c r="AD26" s="175"/>
      <c r="AE26" s="139">
        <v>0</v>
      </c>
      <c r="AF26" s="138"/>
      <c r="AG26" s="175" t="s">
        <v>189</v>
      </c>
      <c r="AH26" s="139">
        <v>1</v>
      </c>
      <c r="AI26" s="138"/>
      <c r="AJ26" s="175"/>
      <c r="AK26" s="139">
        <v>0</v>
      </c>
      <c r="AL26" s="193">
        <v>45758</v>
      </c>
      <c r="AM26" s="187"/>
      <c r="AN26" s="139">
        <v>1</v>
      </c>
      <c r="AO26" s="138"/>
      <c r="AP26" s="187"/>
      <c r="AQ26" s="139">
        <v>0</v>
      </c>
      <c r="AR26" s="78">
        <f t="shared" si="0"/>
        <v>3</v>
      </c>
      <c r="AS26" s="84">
        <f>AR26*100/34</f>
        <v>8.8235294117647065</v>
      </c>
    </row>
    <row r="27" spans="1:45" ht="60">
      <c r="A27" s="21" t="s">
        <v>21</v>
      </c>
      <c r="B27" s="21" t="s">
        <v>269</v>
      </c>
      <c r="C27" s="163"/>
      <c r="D27" s="20">
        <v>1</v>
      </c>
      <c r="E27" s="22"/>
      <c r="F27" s="162" t="s">
        <v>270</v>
      </c>
      <c r="G27" s="20">
        <v>1</v>
      </c>
      <c r="H27" s="22"/>
      <c r="I27" s="163"/>
      <c r="J27" s="20">
        <v>0</v>
      </c>
      <c r="K27" s="22"/>
      <c r="L27" s="162" t="s">
        <v>271</v>
      </c>
      <c r="M27" s="20">
        <v>1</v>
      </c>
      <c r="N27" s="22"/>
      <c r="O27" s="23"/>
      <c r="P27" s="20"/>
      <c r="Q27" s="22"/>
      <c r="R27" s="22"/>
      <c r="S27" s="20"/>
      <c r="T27" s="22"/>
      <c r="U27" s="23"/>
      <c r="V27" s="20"/>
      <c r="W27" s="22"/>
      <c r="X27" s="23"/>
      <c r="Y27" s="20"/>
      <c r="Z27" s="22"/>
      <c r="AA27" s="23"/>
      <c r="AB27" s="20">
        <v>0</v>
      </c>
      <c r="AC27" s="138"/>
      <c r="AD27" s="175"/>
      <c r="AE27" s="139">
        <v>0</v>
      </c>
      <c r="AF27" s="138"/>
      <c r="AG27" s="175"/>
      <c r="AH27" s="139">
        <v>0</v>
      </c>
      <c r="AI27" s="138"/>
      <c r="AJ27" s="175"/>
      <c r="AK27" s="139">
        <v>0</v>
      </c>
      <c r="AL27" s="193" t="s">
        <v>190</v>
      </c>
      <c r="AM27" s="187"/>
      <c r="AN27" s="139">
        <v>1</v>
      </c>
      <c r="AO27" s="138"/>
      <c r="AP27" s="187" t="s">
        <v>191</v>
      </c>
      <c r="AQ27" s="139">
        <v>1</v>
      </c>
      <c r="AR27" s="78">
        <f t="shared" si="0"/>
        <v>5</v>
      </c>
      <c r="AS27" s="84">
        <f>AR27*100/34</f>
        <v>14.705882352941176</v>
      </c>
    </row>
    <row r="28" spans="1:45" ht="60">
      <c r="A28" s="21" t="s">
        <v>39</v>
      </c>
      <c r="B28" s="22"/>
      <c r="C28" s="163"/>
      <c r="D28" s="20">
        <v>0</v>
      </c>
      <c r="E28" s="22"/>
      <c r="F28" s="163"/>
      <c r="G28" s="20">
        <v>0</v>
      </c>
      <c r="H28" s="22"/>
      <c r="I28" s="163"/>
      <c r="J28" s="20">
        <v>0</v>
      </c>
      <c r="K28" s="22"/>
      <c r="L28" s="162" t="s">
        <v>272</v>
      </c>
      <c r="M28" s="20">
        <v>1</v>
      </c>
      <c r="N28" s="22"/>
      <c r="O28" s="23"/>
      <c r="P28" s="20"/>
      <c r="Q28" s="22"/>
      <c r="R28" s="22"/>
      <c r="S28" s="20"/>
      <c r="T28" s="22"/>
      <c r="U28" s="22"/>
      <c r="V28" s="20"/>
      <c r="W28" s="22"/>
      <c r="X28" s="23"/>
      <c r="Y28" s="20"/>
      <c r="Z28" s="22"/>
      <c r="AA28" s="23"/>
      <c r="AB28" s="20">
        <v>0</v>
      </c>
      <c r="AC28" s="138"/>
      <c r="AD28" s="175"/>
      <c r="AE28" s="139">
        <v>0</v>
      </c>
      <c r="AF28" s="138"/>
      <c r="AG28" s="175"/>
      <c r="AH28" s="139">
        <v>0</v>
      </c>
      <c r="AI28" s="138"/>
      <c r="AJ28" s="175"/>
      <c r="AK28" s="139">
        <v>0</v>
      </c>
      <c r="AL28" s="194"/>
      <c r="AM28" s="187" t="s">
        <v>96</v>
      </c>
      <c r="AN28" s="139">
        <v>1</v>
      </c>
      <c r="AO28" s="138"/>
      <c r="AP28" s="187"/>
      <c r="AQ28" s="139">
        <v>0</v>
      </c>
      <c r="AR28" s="78">
        <f t="shared" si="0"/>
        <v>2</v>
      </c>
      <c r="AS28" s="84">
        <f>AR28*100/34</f>
        <v>5.882352941176471</v>
      </c>
    </row>
    <row r="29" spans="1:45" ht="90">
      <c r="A29" s="21" t="s">
        <v>40</v>
      </c>
      <c r="B29" s="22"/>
      <c r="C29" s="163"/>
      <c r="D29" s="20">
        <v>0</v>
      </c>
      <c r="E29" s="22"/>
      <c r="F29" s="163"/>
      <c r="G29" s="20">
        <v>0</v>
      </c>
      <c r="H29" s="22"/>
      <c r="I29" s="163"/>
      <c r="J29" s="20">
        <v>0</v>
      </c>
      <c r="K29" s="22"/>
      <c r="L29" s="162" t="s">
        <v>273</v>
      </c>
      <c r="M29" s="20">
        <v>1</v>
      </c>
      <c r="N29" s="22"/>
      <c r="O29" s="23"/>
      <c r="P29" s="20"/>
      <c r="Q29" s="22"/>
      <c r="R29" s="22"/>
      <c r="S29" s="20"/>
      <c r="T29" s="22"/>
      <c r="U29" s="22"/>
      <c r="V29" s="20"/>
      <c r="W29" s="22"/>
      <c r="X29" s="23"/>
      <c r="Y29" s="20"/>
      <c r="Z29" s="22"/>
      <c r="AA29" s="23"/>
      <c r="AB29" s="20">
        <v>0</v>
      </c>
      <c r="AC29" s="138"/>
      <c r="AD29" s="175"/>
      <c r="AE29" s="139">
        <v>0</v>
      </c>
      <c r="AF29" s="138"/>
      <c r="AG29" s="175"/>
      <c r="AH29" s="139">
        <v>0</v>
      </c>
      <c r="AI29" s="138"/>
      <c r="AJ29" s="175"/>
      <c r="AK29" s="139">
        <v>0</v>
      </c>
      <c r="AL29" s="194"/>
      <c r="AM29" s="187"/>
      <c r="AN29" s="139">
        <v>0</v>
      </c>
      <c r="AO29" s="138"/>
      <c r="AP29" s="187"/>
      <c r="AQ29" s="139">
        <v>0</v>
      </c>
      <c r="AR29" s="78">
        <f t="shared" si="0"/>
        <v>1</v>
      </c>
      <c r="AS29" s="84">
        <f>AR29*100/34</f>
        <v>2.9411764705882355</v>
      </c>
    </row>
    <row r="30" spans="1:45" ht="62.25" customHeight="1">
      <c r="A30" s="21" t="s">
        <v>41</v>
      </c>
      <c r="B30" s="22"/>
      <c r="C30" s="163"/>
      <c r="D30" s="20">
        <v>0</v>
      </c>
      <c r="E30" s="22"/>
      <c r="F30" s="163"/>
      <c r="G30" s="20">
        <v>0</v>
      </c>
      <c r="H30" s="22"/>
      <c r="I30" s="162" t="s">
        <v>274</v>
      </c>
      <c r="J30" s="20">
        <v>1</v>
      </c>
      <c r="K30" s="22"/>
      <c r="L30" s="163"/>
      <c r="M30" s="20">
        <v>0</v>
      </c>
      <c r="N30" s="22"/>
      <c r="O30" s="23"/>
      <c r="P30" s="20"/>
      <c r="Q30" s="22"/>
      <c r="R30" s="22"/>
      <c r="S30" s="20"/>
      <c r="T30" s="22"/>
      <c r="U30" s="22"/>
      <c r="V30" s="20"/>
      <c r="W30" s="22"/>
      <c r="X30" s="23"/>
      <c r="Y30" s="20"/>
      <c r="Z30" s="22"/>
      <c r="AA30" s="23"/>
      <c r="AB30" s="20">
        <v>0</v>
      </c>
      <c r="AC30" s="138"/>
      <c r="AD30" s="175"/>
      <c r="AE30" s="139">
        <v>0</v>
      </c>
      <c r="AF30" s="138"/>
      <c r="AG30" s="175" t="s">
        <v>62</v>
      </c>
      <c r="AH30" s="139">
        <v>1</v>
      </c>
      <c r="AI30" s="138"/>
      <c r="AJ30" s="175"/>
      <c r="AK30" s="139">
        <v>0</v>
      </c>
      <c r="AL30" s="194"/>
      <c r="AM30" s="187" t="s">
        <v>63</v>
      </c>
      <c r="AN30" s="139">
        <v>1</v>
      </c>
      <c r="AO30" s="138"/>
      <c r="AP30" s="187"/>
      <c r="AQ30" s="139">
        <v>0</v>
      </c>
      <c r="AR30" s="78">
        <f t="shared" si="0"/>
        <v>3</v>
      </c>
      <c r="AS30" s="84">
        <f>AR30*100/34</f>
        <v>8.8235294117647065</v>
      </c>
    </row>
    <row r="31" spans="1:45" ht="57">
      <c r="A31" s="21" t="s">
        <v>42</v>
      </c>
      <c r="B31" s="22"/>
      <c r="C31" s="163"/>
      <c r="D31" s="20">
        <v>0</v>
      </c>
      <c r="E31" s="22"/>
      <c r="F31" s="163"/>
      <c r="G31" s="20">
        <v>0</v>
      </c>
      <c r="H31" s="22"/>
      <c r="I31" s="163"/>
      <c r="J31" s="20">
        <v>0</v>
      </c>
      <c r="K31" s="22"/>
      <c r="L31" s="162" t="s">
        <v>275</v>
      </c>
      <c r="M31" s="20">
        <v>1</v>
      </c>
      <c r="N31" s="22"/>
      <c r="O31" s="23"/>
      <c r="P31" s="20"/>
      <c r="Q31" s="22"/>
      <c r="R31" s="22"/>
      <c r="S31" s="20"/>
      <c r="T31" s="22"/>
      <c r="U31" s="22"/>
      <c r="V31" s="20"/>
      <c r="W31" s="22"/>
      <c r="X31" s="23"/>
      <c r="Y31" s="20"/>
      <c r="Z31" s="22"/>
      <c r="AA31" s="23"/>
      <c r="AB31" s="20">
        <v>0</v>
      </c>
      <c r="AC31" s="138"/>
      <c r="AD31" s="175"/>
      <c r="AE31" s="139">
        <v>0</v>
      </c>
      <c r="AF31" s="138"/>
      <c r="AG31" s="175"/>
      <c r="AH31" s="139">
        <v>0</v>
      </c>
      <c r="AI31" s="138"/>
      <c r="AJ31" s="175" t="s">
        <v>97</v>
      </c>
      <c r="AK31" s="139">
        <v>1</v>
      </c>
      <c r="AL31" s="194"/>
      <c r="AM31" s="187"/>
      <c r="AN31" s="139">
        <v>0</v>
      </c>
      <c r="AO31" s="138"/>
      <c r="AP31" s="187"/>
      <c r="AQ31" s="139">
        <v>0</v>
      </c>
      <c r="AR31" s="78">
        <f t="shared" si="0"/>
        <v>2</v>
      </c>
      <c r="AS31" s="84">
        <f>AR31*100/102</f>
        <v>1.9607843137254901</v>
      </c>
    </row>
    <row r="32" spans="1:45">
      <c r="A32" s="16" t="s">
        <v>55</v>
      </c>
      <c r="B32" s="17"/>
      <c r="C32" s="161"/>
      <c r="D32" s="19"/>
      <c r="E32" s="17"/>
      <c r="F32" s="161"/>
      <c r="G32" s="19"/>
      <c r="H32" s="17"/>
      <c r="I32" s="161"/>
      <c r="J32" s="19"/>
      <c r="K32" s="17"/>
      <c r="L32" s="161"/>
      <c r="M32" s="19"/>
      <c r="N32" s="17"/>
      <c r="O32" s="17"/>
      <c r="P32" s="19"/>
      <c r="Q32" s="17"/>
      <c r="R32" s="17"/>
      <c r="S32" s="19"/>
      <c r="T32" s="17"/>
      <c r="U32" s="17"/>
      <c r="V32" s="19"/>
      <c r="W32" s="17"/>
      <c r="X32" s="18"/>
      <c r="Y32" s="19"/>
      <c r="Z32" s="17"/>
      <c r="AA32" s="18"/>
      <c r="AB32" s="19"/>
      <c r="AC32" s="141"/>
      <c r="AD32" s="177"/>
      <c r="AE32" s="142"/>
      <c r="AF32" s="141"/>
      <c r="AG32" s="177"/>
      <c r="AH32" s="142"/>
      <c r="AI32" s="141"/>
      <c r="AJ32" s="177"/>
      <c r="AK32" s="142"/>
      <c r="AL32" s="195"/>
      <c r="AM32" s="188"/>
      <c r="AN32" s="142"/>
      <c r="AO32" s="141"/>
      <c r="AP32" s="188"/>
      <c r="AQ32" s="142"/>
      <c r="AR32" s="78">
        <f t="shared" si="0"/>
        <v>0</v>
      </c>
      <c r="AS32" s="143"/>
    </row>
    <row r="33" spans="1:58" ht="138" customHeight="1">
      <c r="A33" s="21" t="s">
        <v>16</v>
      </c>
      <c r="B33" s="22"/>
      <c r="C33" s="163"/>
      <c r="D33" s="20">
        <v>0</v>
      </c>
      <c r="E33" s="22"/>
      <c r="F33" s="162" t="s">
        <v>276</v>
      </c>
      <c r="G33" s="20">
        <v>1</v>
      </c>
      <c r="H33" s="22"/>
      <c r="I33" s="162" t="s">
        <v>277</v>
      </c>
      <c r="J33" s="20">
        <v>2</v>
      </c>
      <c r="K33" s="22"/>
      <c r="L33" s="162" t="s">
        <v>278</v>
      </c>
      <c r="M33" s="20">
        <v>1</v>
      </c>
      <c r="N33" s="22"/>
      <c r="O33" s="22"/>
      <c r="P33" s="20"/>
      <c r="Q33" s="23"/>
      <c r="R33" s="23"/>
      <c r="S33" s="20"/>
      <c r="T33" s="22"/>
      <c r="U33" s="21"/>
      <c r="V33" s="20"/>
      <c r="W33" s="23"/>
      <c r="X33" s="23"/>
      <c r="Y33" s="20"/>
      <c r="Z33" s="22"/>
      <c r="AA33" s="23"/>
      <c r="AB33" s="20">
        <v>1</v>
      </c>
      <c r="AC33" s="138"/>
      <c r="AD33" s="175" t="s">
        <v>192</v>
      </c>
      <c r="AE33" s="139">
        <v>1</v>
      </c>
      <c r="AF33" s="138"/>
      <c r="AG33" s="175" t="s">
        <v>193</v>
      </c>
      <c r="AH33" s="139">
        <v>1</v>
      </c>
      <c r="AI33" s="138"/>
      <c r="AJ33" s="180" t="s">
        <v>194</v>
      </c>
      <c r="AK33" s="139">
        <v>1</v>
      </c>
      <c r="AL33" s="193" t="s">
        <v>195</v>
      </c>
      <c r="AM33" s="187"/>
      <c r="AN33" s="139">
        <v>1</v>
      </c>
      <c r="AO33" s="138"/>
      <c r="AP33" s="187" t="s">
        <v>196</v>
      </c>
      <c r="AQ33" s="139">
        <v>1</v>
      </c>
      <c r="AR33" s="78">
        <f t="shared" si="0"/>
        <v>9</v>
      </c>
      <c r="AS33" s="84">
        <f>AR33*100/136</f>
        <v>6.617647058823529</v>
      </c>
    </row>
    <row r="34" spans="1:58" ht="57">
      <c r="A34" s="21" t="s">
        <v>17</v>
      </c>
      <c r="B34" s="21"/>
      <c r="C34" s="162"/>
      <c r="D34" s="28">
        <v>0</v>
      </c>
      <c r="E34" s="21"/>
      <c r="F34" s="162" t="s">
        <v>279</v>
      </c>
      <c r="G34" s="28">
        <v>1</v>
      </c>
      <c r="H34" s="21"/>
      <c r="I34" s="162" t="s">
        <v>280</v>
      </c>
      <c r="J34" s="28">
        <v>1</v>
      </c>
      <c r="K34" s="21"/>
      <c r="L34" s="162" t="s">
        <v>281</v>
      </c>
      <c r="M34" s="28">
        <v>1</v>
      </c>
      <c r="N34" s="21"/>
      <c r="O34" s="24"/>
      <c r="P34" s="28"/>
      <c r="Q34" s="24"/>
      <c r="R34" s="24"/>
      <c r="S34" s="28"/>
      <c r="T34" s="21"/>
      <c r="U34" s="21"/>
      <c r="V34" s="28"/>
      <c r="W34" s="24"/>
      <c r="X34" s="24"/>
      <c r="Y34" s="28"/>
      <c r="Z34" s="21"/>
      <c r="AA34" s="24"/>
      <c r="AB34" s="28">
        <v>1</v>
      </c>
      <c r="AC34" s="138"/>
      <c r="AD34" s="175"/>
      <c r="AE34" s="139">
        <v>0</v>
      </c>
      <c r="AF34" s="138"/>
      <c r="AG34" s="175" t="s">
        <v>197</v>
      </c>
      <c r="AH34" s="139">
        <v>1</v>
      </c>
      <c r="AI34" s="138"/>
      <c r="AJ34" s="175"/>
      <c r="AK34" s="139">
        <v>0</v>
      </c>
      <c r="AL34" s="194"/>
      <c r="AM34" s="187" t="s">
        <v>198</v>
      </c>
      <c r="AN34" s="139">
        <v>1</v>
      </c>
      <c r="AO34" s="138"/>
      <c r="AP34" s="187" t="s">
        <v>199</v>
      </c>
      <c r="AQ34" s="139">
        <v>1</v>
      </c>
      <c r="AR34" s="78">
        <f t="shared" si="0"/>
        <v>6</v>
      </c>
      <c r="AS34" s="84">
        <f>AR34*100/170</f>
        <v>3.5294117647058822</v>
      </c>
    </row>
    <row r="35" spans="1:58" ht="92.25" customHeight="1">
      <c r="A35" s="21" t="s">
        <v>18</v>
      </c>
      <c r="B35" s="21"/>
      <c r="C35" s="162" t="s">
        <v>282</v>
      </c>
      <c r="D35" s="28">
        <v>1</v>
      </c>
      <c r="E35" s="21"/>
      <c r="F35" s="162" t="s">
        <v>283</v>
      </c>
      <c r="G35" s="28">
        <v>1</v>
      </c>
      <c r="H35" s="21"/>
      <c r="I35" s="162" t="s">
        <v>284</v>
      </c>
      <c r="J35" s="28">
        <v>1</v>
      </c>
      <c r="K35" s="21"/>
      <c r="L35" s="162" t="s">
        <v>285</v>
      </c>
      <c r="M35" s="28">
        <v>1</v>
      </c>
      <c r="N35" s="21"/>
      <c r="O35" s="24"/>
      <c r="P35" s="28"/>
      <c r="Q35" s="24"/>
      <c r="R35" s="24"/>
      <c r="S35" s="28"/>
      <c r="T35" s="21"/>
      <c r="U35" s="24"/>
      <c r="V35" s="28"/>
      <c r="W35" s="24"/>
      <c r="X35" s="24"/>
      <c r="Y35" s="28"/>
      <c r="Z35" s="21"/>
      <c r="AA35" s="24"/>
      <c r="AB35" s="28">
        <v>1</v>
      </c>
      <c r="AC35" s="138"/>
      <c r="AD35" s="175" t="s">
        <v>98</v>
      </c>
      <c r="AE35" s="139">
        <v>1</v>
      </c>
      <c r="AF35" s="138"/>
      <c r="AG35" s="175" t="s">
        <v>99</v>
      </c>
      <c r="AH35" s="139">
        <v>1</v>
      </c>
      <c r="AI35" s="138"/>
      <c r="AJ35" s="175" t="s">
        <v>100</v>
      </c>
      <c r="AK35" s="139">
        <v>1</v>
      </c>
      <c r="AL35" s="194"/>
      <c r="AM35" s="187" t="s">
        <v>101</v>
      </c>
      <c r="AN35" s="139">
        <v>1</v>
      </c>
      <c r="AO35" s="138"/>
      <c r="AP35" s="187" t="s">
        <v>102</v>
      </c>
      <c r="AQ35" s="139">
        <v>1</v>
      </c>
      <c r="AR35" s="78">
        <f t="shared" si="0"/>
        <v>9</v>
      </c>
      <c r="AS35" s="84">
        <f>AR35*100/102</f>
        <v>8.8235294117647065</v>
      </c>
    </row>
    <row r="36" spans="1:58" ht="67.5" customHeight="1">
      <c r="A36" s="21" t="s">
        <v>24</v>
      </c>
      <c r="B36" s="21"/>
      <c r="C36" s="162"/>
      <c r="D36" s="28">
        <v>0</v>
      </c>
      <c r="E36" s="21"/>
      <c r="F36" s="162"/>
      <c r="G36" s="28">
        <v>0</v>
      </c>
      <c r="H36" s="21"/>
      <c r="I36" s="162"/>
      <c r="J36" s="28">
        <v>0</v>
      </c>
      <c r="K36" s="21"/>
      <c r="L36" s="162" t="s">
        <v>286</v>
      </c>
      <c r="M36" s="28">
        <v>1</v>
      </c>
      <c r="N36" s="21"/>
      <c r="O36" s="24"/>
      <c r="P36" s="28"/>
      <c r="Q36" s="24"/>
      <c r="R36" s="24"/>
      <c r="S36" s="28"/>
      <c r="T36" s="21"/>
      <c r="U36" s="21"/>
      <c r="V36" s="28"/>
      <c r="W36" s="21"/>
      <c r="X36" s="24"/>
      <c r="Y36" s="28"/>
      <c r="Z36" s="21"/>
      <c r="AA36" s="24"/>
      <c r="AB36" s="28">
        <v>0</v>
      </c>
      <c r="AC36" s="138"/>
      <c r="AD36" s="175"/>
      <c r="AE36" s="139">
        <v>0</v>
      </c>
      <c r="AF36" s="138"/>
      <c r="AG36" s="175"/>
      <c r="AH36" s="139">
        <v>0</v>
      </c>
      <c r="AI36" s="138"/>
      <c r="AJ36" s="175"/>
      <c r="AK36" s="139">
        <v>0</v>
      </c>
      <c r="AL36" s="193">
        <v>45763</v>
      </c>
      <c r="AM36" s="187"/>
      <c r="AN36" s="139">
        <v>1</v>
      </c>
      <c r="AO36" s="138"/>
      <c r="AP36" s="187" t="s">
        <v>200</v>
      </c>
      <c r="AQ36" s="139">
        <v>1</v>
      </c>
      <c r="AR36" s="78">
        <f t="shared" si="0"/>
        <v>3</v>
      </c>
      <c r="AS36" s="84">
        <f>AR36*100/34</f>
        <v>8.8235294117647065</v>
      </c>
    </row>
    <row r="37" spans="1:58" ht="90.75" customHeight="1">
      <c r="A37" s="21" t="s">
        <v>19</v>
      </c>
      <c r="B37" s="21"/>
      <c r="C37" s="162" t="s">
        <v>287</v>
      </c>
      <c r="D37" s="28">
        <v>1</v>
      </c>
      <c r="E37" s="21"/>
      <c r="F37" s="162" t="s">
        <v>288</v>
      </c>
      <c r="G37" s="28">
        <v>1</v>
      </c>
      <c r="H37" s="21"/>
      <c r="I37" s="162"/>
      <c r="J37" s="28">
        <v>0</v>
      </c>
      <c r="K37" s="21"/>
      <c r="L37" s="162"/>
      <c r="M37" s="28">
        <v>0</v>
      </c>
      <c r="N37" s="21"/>
      <c r="O37" s="24"/>
      <c r="P37" s="28"/>
      <c r="Q37" s="24"/>
      <c r="R37" s="24"/>
      <c r="S37" s="28"/>
      <c r="T37" s="21"/>
      <c r="U37" s="24"/>
      <c r="V37" s="28"/>
      <c r="W37" s="21"/>
      <c r="X37" s="24"/>
      <c r="Y37" s="28"/>
      <c r="Z37" s="21"/>
      <c r="AA37" s="24"/>
      <c r="AB37" s="28">
        <v>0</v>
      </c>
      <c r="AC37" s="138"/>
      <c r="AD37" s="175"/>
      <c r="AE37" s="139">
        <v>0</v>
      </c>
      <c r="AF37" s="138"/>
      <c r="AG37" s="175"/>
      <c r="AH37" s="139">
        <v>0</v>
      </c>
      <c r="AI37" s="138"/>
      <c r="AJ37" s="175"/>
      <c r="AK37" s="139">
        <v>0</v>
      </c>
      <c r="AL37" s="193">
        <v>45763</v>
      </c>
      <c r="AM37" s="187"/>
      <c r="AN37" s="139">
        <v>1</v>
      </c>
      <c r="AO37" s="138"/>
      <c r="AP37" s="187" t="s">
        <v>103</v>
      </c>
      <c r="AQ37" s="139">
        <v>1</v>
      </c>
      <c r="AR37" s="78">
        <f t="shared" si="0"/>
        <v>4</v>
      </c>
      <c r="AS37" s="84">
        <f>AR37*100/68</f>
        <v>5.882352941176471</v>
      </c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</row>
    <row r="38" spans="1:58" s="15" customFormat="1" ht="60">
      <c r="A38" s="21" t="s">
        <v>20</v>
      </c>
      <c r="B38" s="21"/>
      <c r="C38" s="162" t="s">
        <v>289</v>
      </c>
      <c r="D38" s="28">
        <v>1</v>
      </c>
      <c r="E38" s="21" t="s">
        <v>290</v>
      </c>
      <c r="F38" s="162"/>
      <c r="G38" s="28">
        <v>1</v>
      </c>
      <c r="H38" s="21"/>
      <c r="I38" s="162"/>
      <c r="J38" s="28">
        <v>0</v>
      </c>
      <c r="K38" s="21"/>
      <c r="L38" s="162"/>
      <c r="M38" s="28">
        <v>0</v>
      </c>
      <c r="N38" s="21"/>
      <c r="O38" s="24"/>
      <c r="P38" s="28"/>
      <c r="Q38" s="21"/>
      <c r="R38" s="21"/>
      <c r="S38" s="28"/>
      <c r="T38" s="21"/>
      <c r="U38" s="24"/>
      <c r="V38" s="28"/>
      <c r="W38" s="21"/>
      <c r="X38" s="24"/>
      <c r="Y38" s="28"/>
      <c r="Z38" s="21"/>
      <c r="AA38" s="24"/>
      <c r="AB38" s="28">
        <v>0</v>
      </c>
      <c r="AC38" s="138"/>
      <c r="AD38" s="175"/>
      <c r="AE38" s="139">
        <v>0</v>
      </c>
      <c r="AF38" s="138"/>
      <c r="AG38" s="175" t="s">
        <v>201</v>
      </c>
      <c r="AH38" s="139">
        <v>1</v>
      </c>
      <c r="AI38" s="138"/>
      <c r="AJ38" s="175" t="s">
        <v>202</v>
      </c>
      <c r="AK38" s="139">
        <v>1</v>
      </c>
      <c r="AL38" s="193">
        <v>45771</v>
      </c>
      <c r="AM38" s="187"/>
      <c r="AN38" s="139">
        <v>1</v>
      </c>
      <c r="AO38" s="138"/>
      <c r="AP38" s="187"/>
      <c r="AQ38" s="139">
        <v>0</v>
      </c>
      <c r="AR38" s="78">
        <f t="shared" si="0"/>
        <v>5</v>
      </c>
      <c r="AS38" s="84">
        <f>AR38*100/68</f>
        <v>7.3529411764705879</v>
      </c>
    </row>
    <row r="39" spans="1:58" s="15" customFormat="1" ht="63.75" customHeight="1">
      <c r="A39" s="21" t="s">
        <v>23</v>
      </c>
      <c r="B39" s="21"/>
      <c r="C39" s="162" t="s">
        <v>291</v>
      </c>
      <c r="D39" s="28">
        <v>1</v>
      </c>
      <c r="E39" s="21" t="s">
        <v>292</v>
      </c>
      <c r="F39" s="162"/>
      <c r="G39" s="28">
        <v>1</v>
      </c>
      <c r="H39" s="21"/>
      <c r="I39" s="162"/>
      <c r="J39" s="28">
        <v>0</v>
      </c>
      <c r="K39" s="21"/>
      <c r="L39" s="162"/>
      <c r="M39" s="28">
        <v>0</v>
      </c>
      <c r="N39" s="21"/>
      <c r="O39" s="24"/>
      <c r="P39" s="28"/>
      <c r="Q39" s="21"/>
      <c r="R39" s="21"/>
      <c r="S39" s="28"/>
      <c r="T39" s="21"/>
      <c r="U39" s="24"/>
      <c r="V39" s="28"/>
      <c r="W39" s="24"/>
      <c r="X39" s="21"/>
      <c r="Y39" s="28"/>
      <c r="Z39" s="21"/>
      <c r="AA39" s="21"/>
      <c r="AB39" s="28">
        <v>0</v>
      </c>
      <c r="AC39" s="138"/>
      <c r="AD39" s="176"/>
      <c r="AE39" s="139">
        <v>0</v>
      </c>
      <c r="AF39" s="144"/>
      <c r="AG39" s="180" t="s">
        <v>203</v>
      </c>
      <c r="AH39" s="139">
        <v>1</v>
      </c>
      <c r="AI39" s="138"/>
      <c r="AJ39" s="175"/>
      <c r="AK39" s="139">
        <v>0</v>
      </c>
      <c r="AL39" s="193" t="s">
        <v>204</v>
      </c>
      <c r="AM39" s="187" t="s">
        <v>104</v>
      </c>
      <c r="AN39" s="139">
        <v>2</v>
      </c>
      <c r="AO39" s="138"/>
      <c r="AP39" s="187" t="s">
        <v>105</v>
      </c>
      <c r="AQ39" s="139">
        <v>1</v>
      </c>
      <c r="AR39" s="78">
        <f t="shared" si="0"/>
        <v>6</v>
      </c>
      <c r="AS39" s="84">
        <f>AR39*100/108</f>
        <v>5.5555555555555554</v>
      </c>
    </row>
    <row r="40" spans="1:58" s="15" customFormat="1" ht="45">
      <c r="A40" s="21" t="s">
        <v>25</v>
      </c>
      <c r="B40" s="21"/>
      <c r="C40" s="162"/>
      <c r="D40" s="28">
        <v>0</v>
      </c>
      <c r="E40" s="21" t="s">
        <v>293</v>
      </c>
      <c r="F40" s="162"/>
      <c r="G40" s="28">
        <v>1</v>
      </c>
      <c r="H40" s="21"/>
      <c r="I40" s="162" t="s">
        <v>294</v>
      </c>
      <c r="J40" s="28">
        <v>1</v>
      </c>
      <c r="K40" s="21"/>
      <c r="L40" s="162"/>
      <c r="M40" s="28">
        <v>0</v>
      </c>
      <c r="N40" s="21"/>
      <c r="O40" s="24"/>
      <c r="P40" s="28"/>
      <c r="Q40" s="21"/>
      <c r="R40" s="21"/>
      <c r="S40" s="28"/>
      <c r="T40" s="21"/>
      <c r="U40" s="21"/>
      <c r="V40" s="28"/>
      <c r="W40" s="24"/>
      <c r="X40" s="24"/>
      <c r="Y40" s="28"/>
      <c r="Z40" s="21"/>
      <c r="AA40" s="24"/>
      <c r="AB40" s="28">
        <v>1</v>
      </c>
      <c r="AC40" s="138"/>
      <c r="AD40" s="175"/>
      <c r="AE40" s="139">
        <v>0</v>
      </c>
      <c r="AF40" s="138"/>
      <c r="AG40" s="175"/>
      <c r="AH40" s="139">
        <v>0</v>
      </c>
      <c r="AI40" s="138"/>
      <c r="AJ40" s="175"/>
      <c r="AK40" s="139">
        <v>0</v>
      </c>
      <c r="AL40" s="194"/>
      <c r="AM40" s="187"/>
      <c r="AN40" s="139">
        <v>0</v>
      </c>
      <c r="AO40" s="138"/>
      <c r="AP40" s="187"/>
      <c r="AQ40" s="139">
        <v>0</v>
      </c>
      <c r="AR40" s="78">
        <f t="shared" si="0"/>
        <v>2</v>
      </c>
      <c r="AS40" s="84">
        <f>AR40*100/68</f>
        <v>2.9411764705882355</v>
      </c>
    </row>
    <row r="41" spans="1:58" s="15" customFormat="1" ht="60">
      <c r="A41" s="21" t="s">
        <v>22</v>
      </c>
      <c r="B41" s="21"/>
      <c r="C41" s="162"/>
      <c r="D41" s="28">
        <v>0</v>
      </c>
      <c r="E41" s="30" t="s">
        <v>295</v>
      </c>
      <c r="F41" s="162"/>
      <c r="G41" s="28">
        <v>1</v>
      </c>
      <c r="H41" s="21"/>
      <c r="I41" s="162"/>
      <c r="J41" s="28">
        <v>0</v>
      </c>
      <c r="K41" s="21"/>
      <c r="L41" s="166" t="s">
        <v>296</v>
      </c>
      <c r="M41" s="28">
        <v>1</v>
      </c>
      <c r="N41" s="21"/>
      <c r="O41" s="21"/>
      <c r="P41" s="28"/>
      <c r="Q41" s="24"/>
      <c r="R41" s="24"/>
      <c r="S41" s="28"/>
      <c r="T41" s="21"/>
      <c r="U41" s="21"/>
      <c r="V41" s="28"/>
      <c r="W41" s="21"/>
      <c r="X41" s="24"/>
      <c r="Y41" s="28"/>
      <c r="Z41" s="21"/>
      <c r="AA41" s="24"/>
      <c r="AB41" s="28">
        <v>1</v>
      </c>
      <c r="AC41" s="138"/>
      <c r="AD41" s="175" t="s">
        <v>106</v>
      </c>
      <c r="AE41" s="139">
        <v>1</v>
      </c>
      <c r="AF41" s="138"/>
      <c r="AG41" s="175"/>
      <c r="AH41" s="139">
        <v>0</v>
      </c>
      <c r="AI41" s="138"/>
      <c r="AJ41" s="175" t="s">
        <v>107</v>
      </c>
      <c r="AK41" s="139">
        <v>1</v>
      </c>
      <c r="AL41" s="196">
        <v>45771</v>
      </c>
      <c r="AM41" s="187" t="s">
        <v>108</v>
      </c>
      <c r="AN41" s="139">
        <v>1</v>
      </c>
      <c r="AO41" s="138"/>
      <c r="AP41" s="187" t="s">
        <v>109</v>
      </c>
      <c r="AQ41" s="139">
        <v>1</v>
      </c>
      <c r="AR41" s="78">
        <f t="shared" si="0"/>
        <v>6</v>
      </c>
      <c r="AS41" s="84">
        <f>AR41*100/68</f>
        <v>8.8235294117647065</v>
      </c>
    </row>
    <row r="42" spans="1:58" s="15" customFormat="1" ht="120">
      <c r="A42" s="21" t="s">
        <v>21</v>
      </c>
      <c r="B42" s="21"/>
      <c r="C42" s="166"/>
      <c r="D42" s="28">
        <v>0</v>
      </c>
      <c r="E42" s="21"/>
      <c r="F42" s="162"/>
      <c r="G42" s="28">
        <v>0</v>
      </c>
      <c r="H42" s="21"/>
      <c r="I42" s="162"/>
      <c r="J42" s="28">
        <v>0</v>
      </c>
      <c r="K42" s="21"/>
      <c r="L42" s="162" t="s">
        <v>297</v>
      </c>
      <c r="M42" s="28">
        <v>1</v>
      </c>
      <c r="N42" s="21"/>
      <c r="O42" s="24"/>
      <c r="P42" s="28"/>
      <c r="Q42" s="21"/>
      <c r="R42" s="21"/>
      <c r="S42" s="28"/>
      <c r="T42" s="21"/>
      <c r="U42" s="24"/>
      <c r="V42" s="28"/>
      <c r="W42" s="21"/>
      <c r="X42" s="24"/>
      <c r="Y42" s="28"/>
      <c r="Z42" s="21"/>
      <c r="AA42" s="24"/>
      <c r="AB42" s="28">
        <v>1</v>
      </c>
      <c r="AC42" s="138"/>
      <c r="AD42" s="175"/>
      <c r="AE42" s="139">
        <v>0</v>
      </c>
      <c r="AF42" s="138"/>
      <c r="AG42" s="175"/>
      <c r="AH42" s="139">
        <v>0</v>
      </c>
      <c r="AI42" s="138"/>
      <c r="AJ42" s="175"/>
      <c r="AK42" s="145">
        <v>0</v>
      </c>
      <c r="AL42" s="196">
        <v>45771</v>
      </c>
      <c r="AM42" s="189"/>
      <c r="AN42" s="139">
        <v>1</v>
      </c>
      <c r="AO42" s="138"/>
      <c r="AP42" s="187"/>
      <c r="AQ42" s="139">
        <v>0</v>
      </c>
      <c r="AR42" s="78">
        <f t="shared" si="0"/>
        <v>2</v>
      </c>
      <c r="AS42" s="84">
        <f>AR42*100/34</f>
        <v>5.882352941176471</v>
      </c>
    </row>
    <row r="43" spans="1:58" s="15" customFormat="1" ht="57">
      <c r="A43" s="21" t="s">
        <v>39</v>
      </c>
      <c r="B43" s="21"/>
      <c r="C43" s="162"/>
      <c r="D43" s="28">
        <v>0</v>
      </c>
      <c r="E43" s="21"/>
      <c r="F43" s="162"/>
      <c r="G43" s="28">
        <v>0</v>
      </c>
      <c r="H43" s="21"/>
      <c r="I43" s="162"/>
      <c r="J43" s="28">
        <v>0</v>
      </c>
      <c r="K43" s="21"/>
      <c r="L43" s="166"/>
      <c r="M43" s="28">
        <v>1</v>
      </c>
      <c r="N43" s="21"/>
      <c r="O43" s="24"/>
      <c r="P43" s="28"/>
      <c r="Q43" s="21"/>
      <c r="R43" s="21"/>
      <c r="S43" s="28"/>
      <c r="T43" s="21"/>
      <c r="U43" s="21"/>
      <c r="V43" s="28"/>
      <c r="W43" s="21"/>
      <c r="X43" s="24"/>
      <c r="Y43" s="28"/>
      <c r="Z43" s="21"/>
      <c r="AA43" s="24"/>
      <c r="AB43" s="28">
        <v>0</v>
      </c>
      <c r="AC43" s="138"/>
      <c r="AD43" s="175"/>
      <c r="AE43" s="139">
        <v>0</v>
      </c>
      <c r="AF43" s="138"/>
      <c r="AG43" s="175"/>
      <c r="AH43" s="139">
        <v>0</v>
      </c>
      <c r="AI43" s="138"/>
      <c r="AJ43" s="175" t="s">
        <v>110</v>
      </c>
      <c r="AK43" s="139">
        <v>1</v>
      </c>
      <c r="AL43" s="194"/>
      <c r="AM43" s="187"/>
      <c r="AN43" s="139">
        <v>0</v>
      </c>
      <c r="AO43" s="138"/>
      <c r="AP43" s="187"/>
      <c r="AQ43" s="139">
        <v>0</v>
      </c>
      <c r="AR43" s="78">
        <f t="shared" si="0"/>
        <v>2</v>
      </c>
      <c r="AS43" s="84">
        <f>AR43*100/34</f>
        <v>5.882352941176471</v>
      </c>
    </row>
    <row r="44" spans="1:58" s="15" customFormat="1" ht="75">
      <c r="A44" s="21" t="s">
        <v>40</v>
      </c>
      <c r="B44" s="21"/>
      <c r="C44" s="162"/>
      <c r="D44" s="28">
        <v>0</v>
      </c>
      <c r="E44" s="21"/>
      <c r="F44" s="162"/>
      <c r="G44" s="28">
        <v>0</v>
      </c>
      <c r="H44" s="21"/>
      <c r="I44" s="162" t="s">
        <v>298</v>
      </c>
      <c r="J44" s="28">
        <v>1</v>
      </c>
      <c r="K44" s="21"/>
      <c r="L44" s="162"/>
      <c r="M44" s="28">
        <v>0</v>
      </c>
      <c r="N44" s="21"/>
      <c r="O44" s="24"/>
      <c r="P44" s="28"/>
      <c r="Q44" s="21"/>
      <c r="R44" s="21"/>
      <c r="S44" s="28"/>
      <c r="T44" s="21"/>
      <c r="U44" s="21"/>
      <c r="V44" s="28"/>
      <c r="W44" s="21"/>
      <c r="X44" s="24"/>
      <c r="Y44" s="28"/>
      <c r="Z44" s="21"/>
      <c r="AA44" s="24"/>
      <c r="AB44" s="28">
        <v>0</v>
      </c>
      <c r="AC44" s="138"/>
      <c r="AD44" s="175"/>
      <c r="AE44" s="139">
        <v>0</v>
      </c>
      <c r="AF44" s="138"/>
      <c r="AG44" s="175"/>
      <c r="AH44" s="139">
        <v>0</v>
      </c>
      <c r="AI44" s="138"/>
      <c r="AJ44" s="175"/>
      <c r="AK44" s="139">
        <v>0</v>
      </c>
      <c r="AL44" s="194"/>
      <c r="AM44" s="187"/>
      <c r="AN44" s="139">
        <v>0</v>
      </c>
      <c r="AO44" s="138"/>
      <c r="AP44" s="187"/>
      <c r="AQ44" s="139">
        <v>0</v>
      </c>
      <c r="AR44" s="78">
        <f t="shared" si="0"/>
        <v>1</v>
      </c>
      <c r="AS44" s="84">
        <f>AR44*100/34</f>
        <v>2.9411764705882355</v>
      </c>
    </row>
    <row r="45" spans="1:58" s="15" customFormat="1" ht="120">
      <c r="A45" s="21" t="s">
        <v>41</v>
      </c>
      <c r="B45" s="21"/>
      <c r="C45" s="162"/>
      <c r="D45" s="28">
        <v>0</v>
      </c>
      <c r="E45" s="21"/>
      <c r="F45" s="162"/>
      <c r="G45" s="28">
        <v>0</v>
      </c>
      <c r="H45" s="21"/>
      <c r="I45" s="162" t="s">
        <v>299</v>
      </c>
      <c r="J45" s="28">
        <v>1</v>
      </c>
      <c r="K45" s="21"/>
      <c r="L45" s="162"/>
      <c r="M45" s="28">
        <v>1</v>
      </c>
      <c r="N45" s="21"/>
      <c r="O45" s="24"/>
      <c r="P45" s="28"/>
      <c r="Q45" s="21"/>
      <c r="R45" s="21"/>
      <c r="S45" s="28"/>
      <c r="T45" s="21"/>
      <c r="U45" s="21"/>
      <c r="V45" s="28"/>
      <c r="W45" s="21"/>
      <c r="X45" s="24"/>
      <c r="Y45" s="28"/>
      <c r="Z45" s="21"/>
      <c r="AA45" s="24"/>
      <c r="AB45" s="28">
        <v>0</v>
      </c>
      <c r="AC45" s="138"/>
      <c r="AD45" s="175"/>
      <c r="AE45" s="139">
        <v>0</v>
      </c>
      <c r="AF45" s="138"/>
      <c r="AG45" s="175" t="s">
        <v>111</v>
      </c>
      <c r="AH45" s="139">
        <v>1</v>
      </c>
      <c r="AI45" s="138"/>
      <c r="AJ45" s="175"/>
      <c r="AK45" s="139">
        <v>0</v>
      </c>
      <c r="AL45" s="194"/>
      <c r="AM45" s="187"/>
      <c r="AN45" s="139">
        <v>0</v>
      </c>
      <c r="AO45" s="138"/>
      <c r="AP45" s="187" t="s">
        <v>64</v>
      </c>
      <c r="AQ45" s="139">
        <v>1</v>
      </c>
      <c r="AR45" s="78">
        <f t="shared" si="0"/>
        <v>4</v>
      </c>
      <c r="AS45" s="84">
        <f>AR45*100/36</f>
        <v>11.111111111111111</v>
      </c>
    </row>
    <row r="46" spans="1:58" s="15" customFormat="1" ht="57">
      <c r="A46" s="21" t="s">
        <v>42</v>
      </c>
      <c r="B46" s="21"/>
      <c r="C46" s="162"/>
      <c r="D46" s="28">
        <v>0</v>
      </c>
      <c r="E46" s="21"/>
      <c r="F46" s="162"/>
      <c r="G46" s="28">
        <v>0</v>
      </c>
      <c r="H46" s="21"/>
      <c r="I46" s="166" t="s">
        <v>300</v>
      </c>
      <c r="J46" s="28">
        <v>1</v>
      </c>
      <c r="K46" s="21"/>
      <c r="L46" s="166"/>
      <c r="M46" s="28">
        <v>0</v>
      </c>
      <c r="N46" s="21"/>
      <c r="O46" s="24"/>
      <c r="P46" s="28"/>
      <c r="Q46" s="21"/>
      <c r="R46" s="21"/>
      <c r="S46" s="28"/>
      <c r="T46" s="21"/>
      <c r="U46" s="21"/>
      <c r="V46" s="28"/>
      <c r="W46" s="21"/>
      <c r="X46" s="24"/>
      <c r="Y46" s="28"/>
      <c r="Z46" s="21"/>
      <c r="AA46" s="24"/>
      <c r="AB46" s="28">
        <v>0</v>
      </c>
      <c r="AC46" s="138"/>
      <c r="AD46" s="175"/>
      <c r="AE46" s="139">
        <v>0</v>
      </c>
      <c r="AF46" s="138"/>
      <c r="AG46" s="175"/>
      <c r="AH46" s="139">
        <v>0</v>
      </c>
      <c r="AI46" s="138"/>
      <c r="AJ46" s="175" t="s">
        <v>112</v>
      </c>
      <c r="AK46" s="139">
        <v>1</v>
      </c>
      <c r="AL46" s="194"/>
      <c r="AM46" s="187"/>
      <c r="AN46" s="139">
        <v>0</v>
      </c>
      <c r="AO46" s="138"/>
      <c r="AP46" s="187"/>
      <c r="AQ46" s="139">
        <v>0</v>
      </c>
      <c r="AR46" s="78">
        <f t="shared" si="0"/>
        <v>2</v>
      </c>
      <c r="AS46" s="84">
        <f>AR46*100/102</f>
        <v>1.9607843137254901</v>
      </c>
    </row>
    <row r="47" spans="1:58" s="15" customFormat="1">
      <c r="A47" s="16" t="s">
        <v>56</v>
      </c>
      <c r="B47" s="26"/>
      <c r="C47" s="167"/>
      <c r="D47" s="16"/>
      <c r="E47" s="26"/>
      <c r="F47" s="167"/>
      <c r="G47" s="16"/>
      <c r="H47" s="26"/>
      <c r="I47" s="167"/>
      <c r="J47" s="16"/>
      <c r="K47" s="26"/>
      <c r="L47" s="167"/>
      <c r="M47" s="16"/>
      <c r="N47" s="26"/>
      <c r="O47" s="29"/>
      <c r="P47" s="16"/>
      <c r="Q47" s="26"/>
      <c r="R47" s="26"/>
      <c r="S47" s="16"/>
      <c r="T47" s="26"/>
      <c r="U47" s="26"/>
      <c r="V47" s="16"/>
      <c r="W47" s="26"/>
      <c r="X47" s="29"/>
      <c r="Y47" s="16"/>
      <c r="Z47" s="26"/>
      <c r="AA47" s="29"/>
      <c r="AB47" s="16"/>
      <c r="AC47" s="141"/>
      <c r="AD47" s="177"/>
      <c r="AE47" s="142"/>
      <c r="AF47" s="141"/>
      <c r="AG47" s="177"/>
      <c r="AH47" s="142"/>
      <c r="AI47" s="141"/>
      <c r="AJ47" s="177"/>
      <c r="AK47" s="142"/>
      <c r="AL47" s="195"/>
      <c r="AM47" s="188"/>
      <c r="AN47" s="142"/>
      <c r="AO47" s="141"/>
      <c r="AP47" s="188"/>
      <c r="AQ47" s="142"/>
      <c r="AR47" s="78">
        <f t="shared" si="0"/>
        <v>0</v>
      </c>
      <c r="AS47" s="143">
        <f>AR47*100/90</f>
        <v>0</v>
      </c>
    </row>
    <row r="48" spans="1:58" s="15" customFormat="1" ht="57.75">
      <c r="A48" s="21" t="s">
        <v>16</v>
      </c>
      <c r="B48" s="21" t="s">
        <v>301</v>
      </c>
      <c r="C48" s="162"/>
      <c r="D48" s="28">
        <v>1</v>
      </c>
      <c r="E48" s="21"/>
      <c r="F48" s="170"/>
      <c r="G48" s="28">
        <v>0</v>
      </c>
      <c r="H48" s="21"/>
      <c r="I48" s="162"/>
      <c r="J48" s="28">
        <v>0</v>
      </c>
      <c r="K48" s="21"/>
      <c r="L48" s="162" t="s">
        <v>302</v>
      </c>
      <c r="M48" s="28">
        <v>1</v>
      </c>
      <c r="N48" s="21"/>
      <c r="O48" s="24"/>
      <c r="P48" s="28"/>
      <c r="Q48" s="21"/>
      <c r="R48" s="24"/>
      <c r="S48" s="28"/>
      <c r="T48" s="21"/>
      <c r="U48" s="24"/>
      <c r="V48" s="28"/>
      <c r="W48" s="24"/>
      <c r="X48" s="24"/>
      <c r="Y48" s="28"/>
      <c r="Z48" s="21"/>
      <c r="AA48" s="24"/>
      <c r="AB48" s="28"/>
      <c r="AC48" s="138"/>
      <c r="AD48" s="175" t="s">
        <v>113</v>
      </c>
      <c r="AE48" s="139">
        <v>2</v>
      </c>
      <c r="AF48" s="138"/>
      <c r="AG48" s="181"/>
      <c r="AH48" s="139">
        <v>0</v>
      </c>
      <c r="AI48" s="138"/>
      <c r="AJ48" s="182" t="s">
        <v>114</v>
      </c>
      <c r="AK48" s="139">
        <v>1</v>
      </c>
      <c r="AL48" s="193" t="s">
        <v>303</v>
      </c>
      <c r="AM48" s="187"/>
      <c r="AN48" s="139">
        <v>1</v>
      </c>
      <c r="AO48" s="138"/>
      <c r="AP48" s="187" t="s">
        <v>115</v>
      </c>
      <c r="AQ48" s="139">
        <v>1</v>
      </c>
      <c r="AR48" s="78">
        <f t="shared" si="0"/>
        <v>7</v>
      </c>
      <c r="AS48" s="84">
        <f>AR48*100/102</f>
        <v>6.8627450980392153</v>
      </c>
    </row>
    <row r="49" spans="1:45" s="15" customFormat="1" ht="57.75">
      <c r="A49" s="21" t="s">
        <v>17</v>
      </c>
      <c r="B49" s="21"/>
      <c r="C49" s="162"/>
      <c r="D49" s="28">
        <v>0</v>
      </c>
      <c r="E49" s="21"/>
      <c r="F49" s="162" t="s">
        <v>304</v>
      </c>
      <c r="G49" s="28">
        <v>1</v>
      </c>
      <c r="H49" s="21"/>
      <c r="I49" s="162" t="s">
        <v>305</v>
      </c>
      <c r="J49" s="28">
        <v>1</v>
      </c>
      <c r="K49" s="21"/>
      <c r="L49" s="162" t="s">
        <v>306</v>
      </c>
      <c r="M49" s="28">
        <v>1</v>
      </c>
      <c r="N49" s="21"/>
      <c r="O49" s="24"/>
      <c r="P49" s="28"/>
      <c r="Q49" s="21"/>
      <c r="R49" s="24"/>
      <c r="S49" s="28"/>
      <c r="T49" s="21"/>
      <c r="U49" s="24"/>
      <c r="V49" s="28"/>
      <c r="W49" s="24"/>
      <c r="X49" s="24"/>
      <c r="Y49" s="28"/>
      <c r="Z49" s="21"/>
      <c r="AA49" s="24"/>
      <c r="AB49" s="28"/>
      <c r="AC49" s="138"/>
      <c r="AD49" s="175"/>
      <c r="AE49" s="139">
        <v>0</v>
      </c>
      <c r="AF49" s="138"/>
      <c r="AG49" s="175" t="s">
        <v>116</v>
      </c>
      <c r="AH49" s="139">
        <v>1</v>
      </c>
      <c r="AI49" s="138"/>
      <c r="AJ49" s="184" t="s">
        <v>117</v>
      </c>
      <c r="AK49" s="139">
        <v>1</v>
      </c>
      <c r="AL49" s="194"/>
      <c r="AM49" s="187"/>
      <c r="AN49" s="139">
        <v>0</v>
      </c>
      <c r="AO49" s="138"/>
      <c r="AP49" s="187" t="s">
        <v>118</v>
      </c>
      <c r="AQ49" s="139">
        <v>1</v>
      </c>
      <c r="AR49" s="78">
        <f t="shared" si="0"/>
        <v>6</v>
      </c>
      <c r="AS49" s="84">
        <f>AR49*100/170</f>
        <v>3.5294117647058822</v>
      </c>
    </row>
    <row r="50" spans="1:45" s="15" customFormat="1" ht="105">
      <c r="A50" s="21" t="s">
        <v>18</v>
      </c>
      <c r="B50" s="21"/>
      <c r="C50" s="162" t="s">
        <v>307</v>
      </c>
      <c r="D50" s="28">
        <v>1</v>
      </c>
      <c r="E50" s="21"/>
      <c r="F50" s="162" t="s">
        <v>308</v>
      </c>
      <c r="G50" s="28">
        <v>1</v>
      </c>
      <c r="H50" s="21"/>
      <c r="I50" s="162"/>
      <c r="J50" s="28">
        <v>0</v>
      </c>
      <c r="K50" s="21"/>
      <c r="L50" s="162" t="s">
        <v>309</v>
      </c>
      <c r="M50" s="28">
        <v>1</v>
      </c>
      <c r="N50" s="21"/>
      <c r="O50" s="24"/>
      <c r="P50" s="28"/>
      <c r="Q50" s="21"/>
      <c r="R50" s="24"/>
      <c r="S50" s="28"/>
      <c r="T50" s="21"/>
      <c r="U50" s="24"/>
      <c r="V50" s="28"/>
      <c r="W50" s="21"/>
      <c r="X50" s="24"/>
      <c r="Y50" s="28"/>
      <c r="Z50" s="21"/>
      <c r="AA50" s="24"/>
      <c r="AB50" s="28"/>
      <c r="AC50" s="138"/>
      <c r="AD50" s="175"/>
      <c r="AE50" s="139">
        <v>0</v>
      </c>
      <c r="AF50" s="138"/>
      <c r="AG50" s="175" t="s">
        <v>119</v>
      </c>
      <c r="AH50" s="139">
        <v>1</v>
      </c>
      <c r="AI50" s="138"/>
      <c r="AJ50" s="175" t="s">
        <v>120</v>
      </c>
      <c r="AK50" s="139">
        <v>1</v>
      </c>
      <c r="AL50" s="194"/>
      <c r="AM50" s="187" t="s">
        <v>121</v>
      </c>
      <c r="AN50" s="139">
        <v>1</v>
      </c>
      <c r="AO50" s="138"/>
      <c r="AP50" s="187" t="s">
        <v>122</v>
      </c>
      <c r="AQ50" s="139">
        <v>1</v>
      </c>
      <c r="AR50" s="78">
        <f t="shared" si="0"/>
        <v>7</v>
      </c>
      <c r="AS50" s="84">
        <f>AR50*100/102</f>
        <v>6.8627450980392153</v>
      </c>
    </row>
    <row r="51" spans="1:45" s="15" customFormat="1" ht="90">
      <c r="A51" s="21" t="s">
        <v>24</v>
      </c>
      <c r="B51" s="21"/>
      <c r="C51" s="162"/>
      <c r="D51" s="28">
        <v>0</v>
      </c>
      <c r="E51" s="21"/>
      <c r="F51" s="162"/>
      <c r="G51" s="28">
        <v>0</v>
      </c>
      <c r="H51" s="21"/>
      <c r="I51" s="162" t="s">
        <v>310</v>
      </c>
      <c r="J51" s="28">
        <v>1</v>
      </c>
      <c r="K51" s="21"/>
      <c r="L51" s="162"/>
      <c r="M51" s="28">
        <v>0</v>
      </c>
      <c r="N51" s="21"/>
      <c r="O51" s="24"/>
      <c r="P51" s="28"/>
      <c r="Q51" s="21"/>
      <c r="R51" s="21"/>
      <c r="S51" s="28"/>
      <c r="T51" s="21"/>
      <c r="U51" s="24"/>
      <c r="V51" s="28"/>
      <c r="W51" s="21"/>
      <c r="X51" s="24"/>
      <c r="Y51" s="28"/>
      <c r="Z51" s="21"/>
      <c r="AA51" s="24"/>
      <c r="AB51" s="28"/>
      <c r="AC51" s="138"/>
      <c r="AD51" s="175"/>
      <c r="AE51" s="139">
        <v>0</v>
      </c>
      <c r="AF51" s="138"/>
      <c r="AG51" s="175" t="s">
        <v>123</v>
      </c>
      <c r="AH51" s="139">
        <v>1</v>
      </c>
      <c r="AI51" s="138"/>
      <c r="AJ51" s="175"/>
      <c r="AK51" s="139">
        <v>0</v>
      </c>
      <c r="AL51" s="193">
        <v>45756</v>
      </c>
      <c r="AM51" s="187"/>
      <c r="AN51" s="139">
        <v>1</v>
      </c>
      <c r="AO51" s="138"/>
      <c r="AP51" s="187"/>
      <c r="AQ51" s="139">
        <v>0</v>
      </c>
      <c r="AR51" s="78">
        <f t="shared" si="0"/>
        <v>3</v>
      </c>
      <c r="AS51" s="84">
        <f>AR51*100/68</f>
        <v>4.4117647058823533</v>
      </c>
    </row>
    <row r="52" spans="1:45" s="15" customFormat="1" ht="57">
      <c r="A52" s="21" t="s">
        <v>19</v>
      </c>
      <c r="B52" s="21"/>
      <c r="C52" s="162"/>
      <c r="D52" s="28">
        <v>0</v>
      </c>
      <c r="E52" s="21"/>
      <c r="F52" s="162" t="s">
        <v>311</v>
      </c>
      <c r="G52" s="28">
        <v>1</v>
      </c>
      <c r="H52" s="21"/>
      <c r="I52" s="162"/>
      <c r="J52" s="28">
        <v>0</v>
      </c>
      <c r="K52" s="21"/>
      <c r="L52" s="162"/>
      <c r="M52" s="28">
        <v>0</v>
      </c>
      <c r="N52" s="21"/>
      <c r="O52" s="24"/>
      <c r="P52" s="28"/>
      <c r="Q52" s="21"/>
      <c r="R52" s="24"/>
      <c r="S52" s="28"/>
      <c r="T52" s="21"/>
      <c r="U52" s="24"/>
      <c r="V52" s="28"/>
      <c r="W52" s="21"/>
      <c r="X52" s="24"/>
      <c r="Y52" s="28"/>
      <c r="Z52" s="21"/>
      <c r="AA52" s="24"/>
      <c r="AB52" s="28"/>
      <c r="AC52" s="138"/>
      <c r="AD52" s="175"/>
      <c r="AE52" s="139">
        <v>0</v>
      </c>
      <c r="AF52" s="138"/>
      <c r="AG52" s="175" t="s">
        <v>124</v>
      </c>
      <c r="AH52" s="139">
        <v>1</v>
      </c>
      <c r="AI52" s="138"/>
      <c r="AJ52" s="175"/>
      <c r="AK52" s="139">
        <v>0</v>
      </c>
      <c r="AL52" s="193" t="s">
        <v>205</v>
      </c>
      <c r="AM52" s="187"/>
      <c r="AN52" s="139">
        <v>1</v>
      </c>
      <c r="AO52" s="138"/>
      <c r="AP52" s="187"/>
      <c r="AQ52" s="139">
        <v>0</v>
      </c>
      <c r="AR52" s="78">
        <f t="shared" si="0"/>
        <v>3</v>
      </c>
      <c r="AS52" s="84">
        <f>AR52*100/68</f>
        <v>4.4117647058823533</v>
      </c>
    </row>
    <row r="53" spans="1:45" s="15" customFormat="1" ht="57">
      <c r="A53" s="21" t="s">
        <v>20</v>
      </c>
      <c r="B53" s="21"/>
      <c r="C53" s="162"/>
      <c r="D53" s="28">
        <v>0</v>
      </c>
      <c r="E53" s="21"/>
      <c r="F53" s="162" t="s">
        <v>311</v>
      </c>
      <c r="G53" s="28">
        <v>1</v>
      </c>
      <c r="H53" s="21"/>
      <c r="I53" s="162"/>
      <c r="J53" s="28">
        <v>0</v>
      </c>
      <c r="K53" s="21"/>
      <c r="L53" s="162" t="s">
        <v>312</v>
      </c>
      <c r="M53" s="28">
        <v>1</v>
      </c>
      <c r="N53" s="21"/>
      <c r="O53" s="24"/>
      <c r="P53" s="28"/>
      <c r="Q53" s="21"/>
      <c r="R53" s="24"/>
      <c r="S53" s="28"/>
      <c r="T53" s="21"/>
      <c r="U53" s="21"/>
      <c r="V53" s="28"/>
      <c r="W53" s="24"/>
      <c r="X53" s="24"/>
      <c r="Y53" s="28"/>
      <c r="Z53" s="21"/>
      <c r="AA53" s="24"/>
      <c r="AB53" s="28"/>
      <c r="AC53" s="138"/>
      <c r="AD53" s="175"/>
      <c r="AE53" s="139">
        <v>0</v>
      </c>
      <c r="AF53" s="138"/>
      <c r="AG53" s="175" t="s">
        <v>206</v>
      </c>
      <c r="AH53" s="139">
        <v>1</v>
      </c>
      <c r="AI53" s="138"/>
      <c r="AJ53" s="175" t="s">
        <v>207</v>
      </c>
      <c r="AK53" s="139">
        <v>1</v>
      </c>
      <c r="AL53" s="190">
        <v>45772</v>
      </c>
      <c r="AM53" s="187" t="s">
        <v>313</v>
      </c>
      <c r="AN53" s="139">
        <v>1</v>
      </c>
      <c r="AO53" s="144"/>
      <c r="AP53" s="187"/>
      <c r="AQ53" s="139">
        <v>0</v>
      </c>
      <c r="AR53" s="78">
        <f t="shared" si="0"/>
        <v>5</v>
      </c>
      <c r="AS53" s="84">
        <f>AR53*100/68</f>
        <v>7.3529411764705879</v>
      </c>
    </row>
    <row r="54" spans="1:45" s="15" customFormat="1" ht="95.25" customHeight="1">
      <c r="A54" s="21" t="s">
        <v>23</v>
      </c>
      <c r="B54" s="21"/>
      <c r="C54" s="162"/>
      <c r="D54" s="28">
        <v>0</v>
      </c>
      <c r="E54" s="21"/>
      <c r="F54" s="162" t="s">
        <v>311</v>
      </c>
      <c r="G54" s="28">
        <v>1</v>
      </c>
      <c r="H54" s="21"/>
      <c r="I54" s="162"/>
      <c r="J54" s="28">
        <v>0</v>
      </c>
      <c r="K54" s="21"/>
      <c r="L54" s="162" t="s">
        <v>314</v>
      </c>
      <c r="M54" s="28">
        <v>1</v>
      </c>
      <c r="N54" s="21"/>
      <c r="O54" s="24"/>
      <c r="P54" s="28"/>
      <c r="Q54" s="21"/>
      <c r="R54" s="24"/>
      <c r="S54" s="28"/>
      <c r="T54" s="21"/>
      <c r="U54" s="21"/>
      <c r="V54" s="28"/>
      <c r="W54" s="24"/>
      <c r="X54" s="24"/>
      <c r="Y54" s="28"/>
      <c r="Z54" s="21"/>
      <c r="AA54" s="24"/>
      <c r="AB54" s="28"/>
      <c r="AC54" s="138"/>
      <c r="AD54" s="175"/>
      <c r="AE54" s="139">
        <v>0</v>
      </c>
      <c r="AF54" s="138"/>
      <c r="AG54" s="182" t="s">
        <v>208</v>
      </c>
      <c r="AH54" s="139">
        <v>1</v>
      </c>
      <c r="AI54" s="138"/>
      <c r="AJ54" s="175" t="s">
        <v>209</v>
      </c>
      <c r="AK54" s="139">
        <v>1</v>
      </c>
      <c r="AL54" s="193" t="s">
        <v>210</v>
      </c>
      <c r="AM54" s="187"/>
      <c r="AN54" s="139">
        <v>1</v>
      </c>
      <c r="AO54" s="138"/>
      <c r="AP54" s="187" t="s">
        <v>211</v>
      </c>
      <c r="AQ54" s="139">
        <v>1</v>
      </c>
      <c r="AR54" s="78">
        <f t="shared" si="0"/>
        <v>6</v>
      </c>
      <c r="AS54" s="84">
        <f>AR54*100/34</f>
        <v>17.647058823529413</v>
      </c>
    </row>
    <row r="55" spans="1:45" s="15" customFormat="1" ht="90">
      <c r="A55" s="21" t="s">
        <v>25</v>
      </c>
      <c r="B55" s="21" t="s">
        <v>315</v>
      </c>
      <c r="C55" s="162"/>
      <c r="D55" s="28">
        <v>1</v>
      </c>
      <c r="E55" s="21"/>
      <c r="F55" s="162" t="s">
        <v>316</v>
      </c>
      <c r="G55" s="28">
        <v>1</v>
      </c>
      <c r="H55" s="21"/>
      <c r="I55" s="162" t="s">
        <v>317</v>
      </c>
      <c r="J55" s="28">
        <v>1</v>
      </c>
      <c r="K55" s="21"/>
      <c r="L55" s="162"/>
      <c r="M55" s="28">
        <v>0</v>
      </c>
      <c r="N55" s="21"/>
      <c r="O55" s="24"/>
      <c r="P55" s="28"/>
      <c r="Q55" s="21"/>
      <c r="R55" s="21"/>
      <c r="S55" s="28"/>
      <c r="T55" s="21"/>
      <c r="U55" s="24"/>
      <c r="V55" s="28"/>
      <c r="W55" s="21"/>
      <c r="X55" s="24"/>
      <c r="Y55" s="28"/>
      <c r="Z55" s="21"/>
      <c r="AA55" s="24"/>
      <c r="AB55" s="28"/>
      <c r="AC55" s="138"/>
      <c r="AD55" s="175"/>
      <c r="AE55" s="139">
        <v>0</v>
      </c>
      <c r="AF55" s="138"/>
      <c r="AG55" s="183"/>
      <c r="AH55" s="139">
        <v>0</v>
      </c>
      <c r="AI55" s="138"/>
      <c r="AJ55" s="175"/>
      <c r="AK55" s="139">
        <v>0</v>
      </c>
      <c r="AL55" s="194"/>
      <c r="AM55" s="187" t="s">
        <v>212</v>
      </c>
      <c r="AN55" s="139">
        <v>1</v>
      </c>
      <c r="AO55" s="138"/>
      <c r="AP55" s="187"/>
      <c r="AQ55" s="139">
        <v>0</v>
      </c>
      <c r="AR55" s="78">
        <f t="shared" si="0"/>
        <v>4</v>
      </c>
      <c r="AS55" s="84">
        <f>AR55*100/68</f>
        <v>5.882352941176471</v>
      </c>
    </row>
    <row r="56" spans="1:45" s="15" customFormat="1" ht="60">
      <c r="A56" s="21" t="s">
        <v>22</v>
      </c>
      <c r="B56" s="21" t="s">
        <v>318</v>
      </c>
      <c r="C56" s="162"/>
      <c r="D56" s="28">
        <v>1</v>
      </c>
      <c r="E56" s="21"/>
      <c r="F56" s="162" t="s">
        <v>319</v>
      </c>
      <c r="G56" s="28">
        <v>1</v>
      </c>
      <c r="H56" s="21"/>
      <c r="I56" s="162" t="s">
        <v>320</v>
      </c>
      <c r="J56" s="28">
        <v>1</v>
      </c>
      <c r="K56" s="21"/>
      <c r="L56" s="162"/>
      <c r="M56" s="28">
        <v>0</v>
      </c>
      <c r="N56" s="21"/>
      <c r="O56" s="24"/>
      <c r="P56" s="28"/>
      <c r="Q56" s="21"/>
      <c r="R56" s="24"/>
      <c r="S56" s="28"/>
      <c r="T56" s="21"/>
      <c r="U56" s="21"/>
      <c r="V56" s="28"/>
      <c r="W56" s="21"/>
      <c r="X56" s="24"/>
      <c r="Y56" s="28"/>
      <c r="Z56" s="21"/>
      <c r="AA56" s="24"/>
      <c r="AB56" s="28"/>
      <c r="AC56" s="138"/>
      <c r="AD56" s="175"/>
      <c r="AE56" s="139">
        <v>0</v>
      </c>
      <c r="AF56" s="138"/>
      <c r="AG56" s="175"/>
      <c r="AH56" s="139">
        <v>0</v>
      </c>
      <c r="AI56" s="138"/>
      <c r="AJ56" s="175" t="s">
        <v>125</v>
      </c>
      <c r="AK56" s="139">
        <v>1</v>
      </c>
      <c r="AL56" s="193">
        <v>45772</v>
      </c>
      <c r="AM56" s="187"/>
      <c r="AN56" s="139">
        <v>1</v>
      </c>
      <c r="AO56" s="144"/>
      <c r="AP56" s="187" t="s">
        <v>126</v>
      </c>
      <c r="AQ56" s="139">
        <v>1</v>
      </c>
      <c r="AR56" s="78">
        <f t="shared" si="0"/>
        <v>6</v>
      </c>
      <c r="AS56" s="84">
        <f>AR56*100/68</f>
        <v>8.8235294117647065</v>
      </c>
    </row>
    <row r="57" spans="1:45" s="15" customFormat="1" ht="92.25" customHeight="1">
      <c r="A57" s="21" t="s">
        <v>26</v>
      </c>
      <c r="B57" s="21"/>
      <c r="C57" s="162"/>
      <c r="D57" s="28">
        <v>0</v>
      </c>
      <c r="E57" s="21"/>
      <c r="F57" s="162" t="s">
        <v>321</v>
      </c>
      <c r="G57" s="28">
        <v>1</v>
      </c>
      <c r="H57" s="21"/>
      <c r="I57" s="162" t="s">
        <v>322</v>
      </c>
      <c r="J57" s="28">
        <v>1</v>
      </c>
      <c r="K57" s="21"/>
      <c r="L57" s="162"/>
      <c r="M57" s="28">
        <v>0</v>
      </c>
      <c r="N57" s="21"/>
      <c r="O57" s="24"/>
      <c r="P57" s="28"/>
      <c r="Q57" s="21"/>
      <c r="R57" s="24"/>
      <c r="S57" s="28"/>
      <c r="T57" s="21"/>
      <c r="U57" s="21"/>
      <c r="V57" s="28"/>
      <c r="W57" s="21"/>
      <c r="X57" s="24"/>
      <c r="Y57" s="28"/>
      <c r="Z57" s="21"/>
      <c r="AA57" s="24"/>
      <c r="AB57" s="28"/>
      <c r="AC57" s="138"/>
      <c r="AD57" s="175"/>
      <c r="AE57" s="139">
        <v>0</v>
      </c>
      <c r="AF57" s="138"/>
      <c r="AG57" s="175"/>
      <c r="AH57" s="139">
        <v>0</v>
      </c>
      <c r="AI57" s="138"/>
      <c r="AJ57" s="175"/>
      <c r="AK57" s="139">
        <v>0</v>
      </c>
      <c r="AL57" s="193">
        <v>45772</v>
      </c>
      <c r="AM57" s="187"/>
      <c r="AN57" s="139">
        <v>1</v>
      </c>
      <c r="AO57" s="146"/>
      <c r="AP57" s="187" t="s">
        <v>213</v>
      </c>
      <c r="AQ57" s="139">
        <v>1</v>
      </c>
      <c r="AR57" s="78">
        <f t="shared" si="0"/>
        <v>4</v>
      </c>
      <c r="AS57" s="84">
        <f>AR57*100/68</f>
        <v>5.882352941176471</v>
      </c>
    </row>
    <row r="58" spans="1:45" s="15" customFormat="1" ht="60">
      <c r="A58" s="21" t="s">
        <v>21</v>
      </c>
      <c r="B58" s="21" t="s">
        <v>323</v>
      </c>
      <c r="C58" s="162"/>
      <c r="D58" s="28">
        <v>1</v>
      </c>
      <c r="E58" s="21"/>
      <c r="F58" s="162" t="s">
        <v>324</v>
      </c>
      <c r="G58" s="28">
        <v>1</v>
      </c>
      <c r="H58" s="21"/>
      <c r="I58" s="162"/>
      <c r="J58" s="28">
        <v>0</v>
      </c>
      <c r="K58" s="21"/>
      <c r="L58" s="162" t="s">
        <v>325</v>
      </c>
      <c r="M58" s="28">
        <v>1</v>
      </c>
      <c r="N58" s="21"/>
      <c r="O58" s="24"/>
      <c r="P58" s="28"/>
      <c r="Q58" s="21"/>
      <c r="R58" s="21"/>
      <c r="S58" s="28"/>
      <c r="T58" s="21"/>
      <c r="U58" s="24"/>
      <c r="V58" s="28"/>
      <c r="W58" s="21"/>
      <c r="X58" s="21"/>
      <c r="Y58" s="28"/>
      <c r="Z58" s="21"/>
      <c r="AA58" s="24"/>
      <c r="AB58" s="28"/>
      <c r="AC58" s="138"/>
      <c r="AD58" s="175"/>
      <c r="AE58" s="139">
        <v>0</v>
      </c>
      <c r="AF58" s="138"/>
      <c r="AG58" s="175" t="s">
        <v>127</v>
      </c>
      <c r="AH58" s="139">
        <v>1</v>
      </c>
      <c r="AI58" s="138"/>
      <c r="AJ58" s="175" t="s">
        <v>128</v>
      </c>
      <c r="AK58" s="139">
        <v>1</v>
      </c>
      <c r="AL58" s="193">
        <v>45772</v>
      </c>
      <c r="AM58" s="187"/>
      <c r="AN58" s="139">
        <v>1</v>
      </c>
      <c r="AO58" s="144"/>
      <c r="AP58" s="187" t="s">
        <v>326</v>
      </c>
      <c r="AQ58" s="139">
        <v>1</v>
      </c>
      <c r="AR58" s="78">
        <f t="shared" si="0"/>
        <v>7</v>
      </c>
      <c r="AS58" s="84">
        <f>AR58*100/64</f>
        <v>10.9375</v>
      </c>
    </row>
    <row r="59" spans="1:45" s="15" customFormat="1" ht="75">
      <c r="A59" s="21" t="s">
        <v>39</v>
      </c>
      <c r="B59" s="21"/>
      <c r="C59" s="162"/>
      <c r="D59" s="28">
        <v>0</v>
      </c>
      <c r="E59" s="21"/>
      <c r="F59" s="162"/>
      <c r="G59" s="28">
        <v>0</v>
      </c>
      <c r="H59" s="21"/>
      <c r="I59" s="162" t="s">
        <v>327</v>
      </c>
      <c r="J59" s="28">
        <v>1</v>
      </c>
      <c r="K59" s="21"/>
      <c r="L59" s="162"/>
      <c r="M59" s="28">
        <v>0</v>
      </c>
      <c r="N59" s="21"/>
      <c r="O59" s="24"/>
      <c r="P59" s="28"/>
      <c r="Q59" s="21"/>
      <c r="R59" s="21"/>
      <c r="S59" s="28"/>
      <c r="T59" s="21"/>
      <c r="U59" s="21"/>
      <c r="V59" s="28"/>
      <c r="W59" s="21"/>
      <c r="X59" s="24"/>
      <c r="Y59" s="28"/>
      <c r="Z59" s="21"/>
      <c r="AA59" s="24"/>
      <c r="AB59" s="28"/>
      <c r="AC59" s="138"/>
      <c r="AD59" s="175"/>
      <c r="AE59" s="139">
        <v>0</v>
      </c>
      <c r="AF59" s="138"/>
      <c r="AG59" s="175"/>
      <c r="AH59" s="139">
        <v>0</v>
      </c>
      <c r="AI59" s="138"/>
      <c r="AJ59" s="175"/>
      <c r="AK59" s="139">
        <v>0</v>
      </c>
      <c r="AL59" s="194"/>
      <c r="AM59" s="187" t="s">
        <v>328</v>
      </c>
      <c r="AN59" s="139">
        <v>1</v>
      </c>
      <c r="AO59" s="138"/>
      <c r="AP59" s="187"/>
      <c r="AQ59" s="139">
        <v>0</v>
      </c>
      <c r="AR59" s="78">
        <f t="shared" si="0"/>
        <v>2</v>
      </c>
      <c r="AS59" s="84">
        <f>AR59*100/34</f>
        <v>5.882352941176471</v>
      </c>
    </row>
    <row r="60" spans="1:45" s="15" customFormat="1" ht="57">
      <c r="A60" s="21" t="s">
        <v>40</v>
      </c>
      <c r="B60" s="21"/>
      <c r="C60" s="162"/>
      <c r="D60" s="28">
        <v>0</v>
      </c>
      <c r="E60" s="21"/>
      <c r="F60" s="162" t="s">
        <v>329</v>
      </c>
      <c r="G60" s="28">
        <v>1</v>
      </c>
      <c r="H60" s="21"/>
      <c r="I60" s="162"/>
      <c r="J60" s="28">
        <v>0</v>
      </c>
      <c r="K60" s="21"/>
      <c r="L60" s="162"/>
      <c r="M60" s="28">
        <v>0</v>
      </c>
      <c r="N60" s="21"/>
      <c r="O60" s="24"/>
      <c r="P60" s="28"/>
      <c r="Q60" s="21"/>
      <c r="R60" s="21"/>
      <c r="S60" s="28"/>
      <c r="T60" s="21"/>
      <c r="U60" s="21"/>
      <c r="V60" s="28"/>
      <c r="W60" s="21"/>
      <c r="X60" s="24"/>
      <c r="Y60" s="28"/>
      <c r="Z60" s="21"/>
      <c r="AA60" s="24"/>
      <c r="AB60" s="28"/>
      <c r="AC60" s="138"/>
      <c r="AD60" s="175"/>
      <c r="AE60" s="139">
        <v>0</v>
      </c>
      <c r="AF60" s="138"/>
      <c r="AG60" s="175"/>
      <c r="AH60" s="139">
        <v>0</v>
      </c>
      <c r="AI60" s="138"/>
      <c r="AJ60" s="175"/>
      <c r="AK60" s="139">
        <v>0</v>
      </c>
      <c r="AL60" s="194"/>
      <c r="AM60" s="187" t="s">
        <v>214</v>
      </c>
      <c r="AN60" s="139">
        <v>1</v>
      </c>
      <c r="AO60" s="138"/>
      <c r="AP60" s="187"/>
      <c r="AQ60" s="139">
        <v>0</v>
      </c>
      <c r="AR60" s="78">
        <f t="shared" si="0"/>
        <v>2</v>
      </c>
      <c r="AS60" s="84">
        <f>AR60*100/34</f>
        <v>5.882352941176471</v>
      </c>
    </row>
    <row r="61" spans="1:45" s="15" customFormat="1" ht="120">
      <c r="A61" s="21" t="s">
        <v>41</v>
      </c>
      <c r="B61" s="21"/>
      <c r="C61" s="162"/>
      <c r="D61" s="28">
        <v>0</v>
      </c>
      <c r="E61" s="21"/>
      <c r="F61" s="162"/>
      <c r="G61" s="28">
        <v>0</v>
      </c>
      <c r="H61" s="21"/>
      <c r="I61" s="162" t="s">
        <v>330</v>
      </c>
      <c r="J61" s="28">
        <v>1</v>
      </c>
      <c r="K61" s="21"/>
      <c r="L61" s="162" t="s">
        <v>331</v>
      </c>
      <c r="M61" s="28">
        <v>1</v>
      </c>
      <c r="N61" s="21"/>
      <c r="O61" s="24"/>
      <c r="P61" s="28"/>
      <c r="Q61" s="21"/>
      <c r="R61" s="21"/>
      <c r="S61" s="28"/>
      <c r="T61" s="21"/>
      <c r="U61" s="21"/>
      <c r="V61" s="28"/>
      <c r="W61" s="21"/>
      <c r="X61" s="24"/>
      <c r="Y61" s="28"/>
      <c r="Z61" s="21"/>
      <c r="AA61" s="24"/>
      <c r="AB61" s="28"/>
      <c r="AC61" s="138"/>
      <c r="AD61" s="175"/>
      <c r="AE61" s="139">
        <v>0</v>
      </c>
      <c r="AF61" s="138"/>
      <c r="AG61" s="175"/>
      <c r="AH61" s="139">
        <v>0</v>
      </c>
      <c r="AI61" s="138"/>
      <c r="AJ61" s="175"/>
      <c r="AK61" s="139">
        <v>0</v>
      </c>
      <c r="AL61" s="194"/>
      <c r="AM61" s="187" t="s">
        <v>332</v>
      </c>
      <c r="AN61" s="139">
        <v>1</v>
      </c>
      <c r="AO61" s="138"/>
      <c r="AP61" s="187" t="s">
        <v>65</v>
      </c>
      <c r="AQ61" s="139">
        <v>1</v>
      </c>
      <c r="AR61" s="78">
        <f t="shared" si="0"/>
        <v>4</v>
      </c>
      <c r="AS61" s="84">
        <f>AR61*100/34</f>
        <v>11.764705882352942</v>
      </c>
    </row>
    <row r="62" spans="1:45" s="15" customFormat="1" ht="57">
      <c r="A62" s="21" t="s">
        <v>42</v>
      </c>
      <c r="B62" s="21"/>
      <c r="C62" s="162"/>
      <c r="D62" s="28">
        <v>0</v>
      </c>
      <c r="E62" s="21"/>
      <c r="F62" s="162" t="s">
        <v>333</v>
      </c>
      <c r="G62" s="28">
        <v>1</v>
      </c>
      <c r="H62" s="21"/>
      <c r="I62" s="162"/>
      <c r="J62" s="28">
        <v>0</v>
      </c>
      <c r="K62" s="21"/>
      <c r="L62" s="162" t="s">
        <v>334</v>
      </c>
      <c r="M62" s="28">
        <v>1</v>
      </c>
      <c r="N62" s="21"/>
      <c r="O62" s="24"/>
      <c r="P62" s="28"/>
      <c r="Q62" s="21"/>
      <c r="R62" s="21"/>
      <c r="S62" s="28"/>
      <c r="T62" s="21"/>
      <c r="U62" s="21"/>
      <c r="V62" s="28"/>
      <c r="W62" s="21"/>
      <c r="X62" s="24"/>
      <c r="Y62" s="28"/>
      <c r="Z62" s="21"/>
      <c r="AA62" s="24"/>
      <c r="AB62" s="28"/>
      <c r="AC62" s="138"/>
      <c r="AD62" s="175"/>
      <c r="AE62" s="139">
        <v>0</v>
      </c>
      <c r="AF62" s="138"/>
      <c r="AG62" s="175"/>
      <c r="AH62" s="139">
        <v>0</v>
      </c>
      <c r="AI62" s="138"/>
      <c r="AJ62" s="175"/>
      <c r="AK62" s="139">
        <v>0</v>
      </c>
      <c r="AL62" s="194"/>
      <c r="AM62" s="187" t="s">
        <v>129</v>
      </c>
      <c r="AN62" s="139">
        <v>1</v>
      </c>
      <c r="AO62" s="138"/>
      <c r="AP62" s="187"/>
      <c r="AQ62" s="139">
        <v>0</v>
      </c>
      <c r="AR62" s="78">
        <f t="shared" si="0"/>
        <v>3</v>
      </c>
      <c r="AS62" s="84">
        <f>AR62*100/102</f>
        <v>2.9411764705882355</v>
      </c>
    </row>
    <row r="63" spans="1:45" s="15" customFormat="1" ht="90">
      <c r="A63" s="21" t="s">
        <v>33</v>
      </c>
      <c r="B63" s="21"/>
      <c r="C63" s="162"/>
      <c r="D63" s="28">
        <v>0</v>
      </c>
      <c r="E63" s="21"/>
      <c r="F63" s="162"/>
      <c r="G63" s="28">
        <v>0</v>
      </c>
      <c r="H63" s="21"/>
      <c r="I63" s="162" t="s">
        <v>335</v>
      </c>
      <c r="J63" s="28">
        <v>1</v>
      </c>
      <c r="K63" s="21"/>
      <c r="L63" s="162"/>
      <c r="M63" s="28">
        <v>0</v>
      </c>
      <c r="N63" s="21"/>
      <c r="O63" s="24"/>
      <c r="P63" s="28"/>
      <c r="Q63" s="21"/>
      <c r="R63" s="21"/>
      <c r="S63" s="28"/>
      <c r="T63" s="21"/>
      <c r="U63" s="21"/>
      <c r="V63" s="28"/>
      <c r="W63" s="21"/>
      <c r="X63" s="24"/>
      <c r="Y63" s="28"/>
      <c r="Z63" s="21"/>
      <c r="AA63" s="24"/>
      <c r="AB63" s="28"/>
      <c r="AC63" s="138"/>
      <c r="AD63" s="175"/>
      <c r="AE63" s="139">
        <v>0</v>
      </c>
      <c r="AF63" s="138"/>
      <c r="AG63" s="175" t="s">
        <v>215</v>
      </c>
      <c r="AH63" s="139">
        <v>1</v>
      </c>
      <c r="AI63" s="138"/>
      <c r="AJ63" s="175"/>
      <c r="AK63" s="139">
        <v>0</v>
      </c>
      <c r="AL63" s="194"/>
      <c r="AM63" s="187" t="s">
        <v>216</v>
      </c>
      <c r="AN63" s="139">
        <v>1</v>
      </c>
      <c r="AO63" s="138"/>
      <c r="AP63" s="197"/>
      <c r="AQ63" s="139">
        <v>0</v>
      </c>
      <c r="AR63" s="78">
        <f t="shared" si="0"/>
        <v>3</v>
      </c>
      <c r="AS63" s="84">
        <f>AR63*100/34</f>
        <v>8.8235294117647065</v>
      </c>
    </row>
    <row r="64" spans="1:45" s="15" customFormat="1" ht="57">
      <c r="A64" s="21" t="s">
        <v>70</v>
      </c>
      <c r="B64" s="21"/>
      <c r="C64" s="162"/>
      <c r="D64" s="28">
        <v>0</v>
      </c>
      <c r="E64" s="21"/>
      <c r="F64" s="162"/>
      <c r="G64" s="28">
        <v>0</v>
      </c>
      <c r="H64" s="21"/>
      <c r="I64" s="162"/>
      <c r="J64" s="28">
        <v>0</v>
      </c>
      <c r="K64" s="21"/>
      <c r="L64" s="162"/>
      <c r="M64" s="28">
        <v>0</v>
      </c>
      <c r="N64" s="21"/>
      <c r="O64" s="24"/>
      <c r="P64" s="28"/>
      <c r="Q64" s="21"/>
      <c r="R64" s="21"/>
      <c r="S64" s="28"/>
      <c r="T64" s="21"/>
      <c r="U64" s="21"/>
      <c r="V64" s="28"/>
      <c r="W64" s="21"/>
      <c r="X64" s="24"/>
      <c r="Y64" s="28"/>
      <c r="Z64" s="21"/>
      <c r="AA64" s="24"/>
      <c r="AB64" s="28"/>
      <c r="AC64" s="138"/>
      <c r="AD64" s="175"/>
      <c r="AE64" s="139">
        <v>0</v>
      </c>
      <c r="AF64" s="138"/>
      <c r="AG64" s="175" t="s">
        <v>130</v>
      </c>
      <c r="AH64" s="139">
        <v>1</v>
      </c>
      <c r="AI64" s="138"/>
      <c r="AJ64" s="175"/>
      <c r="AK64" s="139">
        <v>0</v>
      </c>
      <c r="AL64" s="194"/>
      <c r="AM64" s="187"/>
      <c r="AN64" s="139">
        <v>0</v>
      </c>
      <c r="AO64" s="138"/>
      <c r="AP64" s="187"/>
      <c r="AQ64" s="139">
        <v>0</v>
      </c>
      <c r="AR64" s="78">
        <f t="shared" si="0"/>
        <v>1</v>
      </c>
      <c r="AS64" s="84">
        <f>AR64*100/34</f>
        <v>2.9411764705882355</v>
      </c>
    </row>
    <row r="65" spans="1:45" s="15" customFormat="1">
      <c r="A65" s="16" t="s">
        <v>57</v>
      </c>
      <c r="B65" s="26"/>
      <c r="C65" s="167"/>
      <c r="D65" s="16"/>
      <c r="E65" s="26"/>
      <c r="F65" s="167"/>
      <c r="G65" s="16"/>
      <c r="H65" s="26"/>
      <c r="I65" s="167"/>
      <c r="J65" s="16"/>
      <c r="K65" s="26"/>
      <c r="L65" s="167"/>
      <c r="M65" s="16"/>
      <c r="N65" s="26"/>
      <c r="O65" s="29"/>
      <c r="P65" s="16"/>
      <c r="Q65" s="26"/>
      <c r="R65" s="26"/>
      <c r="S65" s="16"/>
      <c r="T65" s="26"/>
      <c r="U65" s="26"/>
      <c r="V65" s="16"/>
      <c r="W65" s="26"/>
      <c r="X65" s="29"/>
      <c r="Y65" s="16"/>
      <c r="Z65" s="26"/>
      <c r="AA65" s="29"/>
      <c r="AB65" s="16"/>
      <c r="AC65" s="141"/>
      <c r="AD65" s="177"/>
      <c r="AE65" s="142"/>
      <c r="AF65" s="141"/>
      <c r="AG65" s="177"/>
      <c r="AH65" s="142"/>
      <c r="AI65" s="141"/>
      <c r="AJ65" s="177"/>
      <c r="AK65" s="142"/>
      <c r="AL65" s="195"/>
      <c r="AM65" s="188"/>
      <c r="AN65" s="142"/>
      <c r="AO65" s="141"/>
      <c r="AP65" s="188"/>
      <c r="AQ65" s="142"/>
      <c r="AR65" s="78">
        <f t="shared" si="0"/>
        <v>0</v>
      </c>
      <c r="AS65" s="143">
        <f>AR65*100/90</f>
        <v>0</v>
      </c>
    </row>
    <row r="66" spans="1:45" s="15" customFormat="1" ht="90.75" customHeight="1">
      <c r="A66" s="21" t="s">
        <v>16</v>
      </c>
      <c r="B66" s="21"/>
      <c r="C66" s="162"/>
      <c r="D66" s="28">
        <v>0</v>
      </c>
      <c r="E66" s="21"/>
      <c r="F66" s="162" t="s">
        <v>336</v>
      </c>
      <c r="G66" s="28">
        <v>1</v>
      </c>
      <c r="H66" s="21"/>
      <c r="I66" s="162" t="s">
        <v>337</v>
      </c>
      <c r="J66" s="28">
        <v>1</v>
      </c>
      <c r="K66" s="21"/>
      <c r="L66" s="162" t="s">
        <v>338</v>
      </c>
      <c r="M66" s="28">
        <v>1</v>
      </c>
      <c r="N66" s="21"/>
      <c r="O66" s="24"/>
      <c r="P66" s="28"/>
      <c r="Q66" s="21"/>
      <c r="R66" s="24"/>
      <c r="S66" s="28"/>
      <c r="T66" s="21"/>
      <c r="U66" s="21"/>
      <c r="V66" s="28"/>
      <c r="W66" s="21"/>
      <c r="X66" s="24"/>
      <c r="Y66" s="28"/>
      <c r="Z66" s="21"/>
      <c r="AA66" s="24"/>
      <c r="AB66" s="28"/>
      <c r="AC66" s="138"/>
      <c r="AD66" s="175" t="s">
        <v>131</v>
      </c>
      <c r="AE66" s="139">
        <v>1</v>
      </c>
      <c r="AF66" s="138"/>
      <c r="AG66" s="180" t="s">
        <v>132</v>
      </c>
      <c r="AH66" s="139">
        <v>2</v>
      </c>
      <c r="AI66" s="138"/>
      <c r="AJ66" s="175" t="s">
        <v>133</v>
      </c>
      <c r="AK66" s="139">
        <v>1</v>
      </c>
      <c r="AL66" s="194"/>
      <c r="AM66" s="190" t="s">
        <v>217</v>
      </c>
      <c r="AN66" s="139">
        <v>1</v>
      </c>
      <c r="AO66" s="138"/>
      <c r="AP66" s="187" t="s">
        <v>218</v>
      </c>
      <c r="AQ66" s="139">
        <v>1</v>
      </c>
      <c r="AR66" s="78">
        <f t="shared" si="0"/>
        <v>9</v>
      </c>
      <c r="AS66" s="84">
        <f>AR66*100/102</f>
        <v>8.8235294117647065</v>
      </c>
    </row>
    <row r="67" spans="1:45" s="15" customFormat="1" ht="60">
      <c r="A67" s="21" t="s">
        <v>17</v>
      </c>
      <c r="B67" s="21"/>
      <c r="C67" s="162"/>
      <c r="D67" s="28">
        <v>0</v>
      </c>
      <c r="E67" s="21"/>
      <c r="F67" s="162" t="s">
        <v>339</v>
      </c>
      <c r="G67" s="28">
        <v>1</v>
      </c>
      <c r="H67" s="21"/>
      <c r="I67" s="162" t="s">
        <v>340</v>
      </c>
      <c r="J67" s="28">
        <v>1</v>
      </c>
      <c r="K67" s="21"/>
      <c r="L67" s="162" t="s">
        <v>341</v>
      </c>
      <c r="M67" s="28">
        <v>1</v>
      </c>
      <c r="N67" s="21"/>
      <c r="O67" s="24"/>
      <c r="P67" s="28"/>
      <c r="Q67" s="21"/>
      <c r="R67" s="21"/>
      <c r="S67" s="28"/>
      <c r="T67" s="21"/>
      <c r="U67" s="24"/>
      <c r="V67" s="28"/>
      <c r="W67" s="21"/>
      <c r="X67" s="24"/>
      <c r="Y67" s="28"/>
      <c r="Z67" s="21"/>
      <c r="AA67" s="24"/>
      <c r="AB67" s="28"/>
      <c r="AC67" s="138"/>
      <c r="AD67" s="175" t="s">
        <v>134</v>
      </c>
      <c r="AE67" s="139">
        <v>1</v>
      </c>
      <c r="AF67" s="138"/>
      <c r="AG67" s="175" t="s">
        <v>219</v>
      </c>
      <c r="AH67" s="139">
        <v>1</v>
      </c>
      <c r="AI67" s="138"/>
      <c r="AJ67" s="175" t="s">
        <v>135</v>
      </c>
      <c r="AK67" s="139">
        <v>1</v>
      </c>
      <c r="AL67" s="194"/>
      <c r="AM67" s="187" t="s">
        <v>220</v>
      </c>
      <c r="AN67" s="139">
        <v>1</v>
      </c>
      <c r="AO67" s="138"/>
      <c r="AP67" s="187"/>
      <c r="AQ67" s="139">
        <v>0</v>
      </c>
      <c r="AR67" s="78">
        <f t="shared" si="0"/>
        <v>7</v>
      </c>
      <c r="AS67" s="84">
        <f>AR67*100/170</f>
        <v>4.117647058823529</v>
      </c>
    </row>
    <row r="68" spans="1:45" s="15" customFormat="1" ht="180">
      <c r="A68" s="21" t="s">
        <v>18</v>
      </c>
      <c r="B68" s="21"/>
      <c r="C68" s="162"/>
      <c r="D68" s="28">
        <v>0</v>
      </c>
      <c r="E68" s="21"/>
      <c r="F68" s="162" t="s">
        <v>342</v>
      </c>
      <c r="G68" s="28">
        <v>2</v>
      </c>
      <c r="H68" s="21"/>
      <c r="I68" s="162"/>
      <c r="J68" s="28">
        <v>0</v>
      </c>
      <c r="K68" s="21" t="s">
        <v>60</v>
      </c>
      <c r="L68" s="162" t="s">
        <v>343</v>
      </c>
      <c r="M68" s="28">
        <v>1</v>
      </c>
      <c r="N68" s="21"/>
      <c r="O68" s="24"/>
      <c r="P68" s="28"/>
      <c r="Q68" s="21"/>
      <c r="R68" s="24"/>
      <c r="S68" s="28"/>
      <c r="T68" s="21"/>
      <c r="U68" s="24"/>
      <c r="V68" s="28"/>
      <c r="W68" s="21"/>
      <c r="X68" s="24"/>
      <c r="Y68" s="28"/>
      <c r="Z68" s="21"/>
      <c r="AA68" s="24"/>
      <c r="AB68" s="28"/>
      <c r="AC68" s="138"/>
      <c r="AD68" s="175"/>
      <c r="AE68" s="139">
        <v>0</v>
      </c>
      <c r="AF68" s="138"/>
      <c r="AG68" s="175" t="s">
        <v>136</v>
      </c>
      <c r="AH68" s="139">
        <v>1</v>
      </c>
      <c r="AI68" s="138"/>
      <c r="AJ68" s="175" t="s">
        <v>137</v>
      </c>
      <c r="AK68" s="139">
        <v>1</v>
      </c>
      <c r="AL68" s="194"/>
      <c r="AM68" s="187" t="s">
        <v>138</v>
      </c>
      <c r="AN68" s="139">
        <v>1</v>
      </c>
      <c r="AO68" s="138"/>
      <c r="AP68" s="187" t="s">
        <v>139</v>
      </c>
      <c r="AQ68" s="139">
        <v>1</v>
      </c>
      <c r="AR68" s="78">
        <f t="shared" si="0"/>
        <v>7</v>
      </c>
      <c r="AS68" s="84">
        <f>AR68*100/102</f>
        <v>6.8627450980392153</v>
      </c>
    </row>
    <row r="69" spans="1:45" s="15" customFormat="1" ht="62.25" customHeight="1">
      <c r="A69" s="21" t="s">
        <v>24</v>
      </c>
      <c r="B69" s="21"/>
      <c r="C69" s="162"/>
      <c r="D69" s="28">
        <v>0</v>
      </c>
      <c r="E69" s="21"/>
      <c r="F69" s="162" t="s">
        <v>344</v>
      </c>
      <c r="G69" s="28">
        <v>1</v>
      </c>
      <c r="H69" s="21"/>
      <c r="I69" s="162"/>
      <c r="J69" s="28">
        <v>0</v>
      </c>
      <c r="K69" s="21"/>
      <c r="L69" s="162"/>
      <c r="M69" s="28">
        <v>0</v>
      </c>
      <c r="N69" s="21"/>
      <c r="O69" s="24"/>
      <c r="P69" s="28"/>
      <c r="Q69" s="21"/>
      <c r="R69" s="24"/>
      <c r="S69" s="28"/>
      <c r="T69" s="21"/>
      <c r="U69" s="21"/>
      <c r="V69" s="28"/>
      <c r="W69" s="21"/>
      <c r="X69" s="24"/>
      <c r="Y69" s="28"/>
      <c r="Z69" s="21"/>
      <c r="AA69" s="24"/>
      <c r="AB69" s="28"/>
      <c r="AC69" s="138"/>
      <c r="AD69" s="175"/>
      <c r="AE69" s="139">
        <v>0</v>
      </c>
      <c r="AF69" s="138"/>
      <c r="AG69" s="175"/>
      <c r="AH69" s="139">
        <v>0</v>
      </c>
      <c r="AI69" s="138"/>
      <c r="AJ69" s="175" t="s">
        <v>140</v>
      </c>
      <c r="AK69" s="139">
        <v>1</v>
      </c>
      <c r="AL69" s="194"/>
      <c r="AM69" s="187"/>
      <c r="AN69" s="139">
        <v>0</v>
      </c>
      <c r="AO69" s="138"/>
      <c r="AP69" s="187"/>
      <c r="AQ69" s="139">
        <v>0</v>
      </c>
      <c r="AR69" s="78">
        <f t="shared" si="0"/>
        <v>2</v>
      </c>
      <c r="AS69" s="84">
        <f>AR69*100/34</f>
        <v>5.882352941176471</v>
      </c>
    </row>
    <row r="70" spans="1:45" s="15" customFormat="1" ht="57">
      <c r="A70" s="21" t="s">
        <v>19</v>
      </c>
      <c r="B70" s="21"/>
      <c r="C70" s="162"/>
      <c r="D70" s="28">
        <v>0</v>
      </c>
      <c r="E70" s="21"/>
      <c r="F70" s="162" t="s">
        <v>345</v>
      </c>
      <c r="G70" s="28">
        <v>1</v>
      </c>
      <c r="H70" s="21"/>
      <c r="I70" s="162"/>
      <c r="J70" s="28">
        <v>0</v>
      </c>
      <c r="K70" s="21"/>
      <c r="L70" s="162"/>
      <c r="M70" s="28">
        <v>0</v>
      </c>
      <c r="N70" s="21"/>
      <c r="O70" s="24"/>
      <c r="P70" s="28"/>
      <c r="Q70" s="21"/>
      <c r="R70" s="21"/>
      <c r="S70" s="28"/>
      <c r="T70" s="21"/>
      <c r="U70" s="21"/>
      <c r="V70" s="28"/>
      <c r="W70" s="21"/>
      <c r="X70" s="24"/>
      <c r="Y70" s="28"/>
      <c r="Z70" s="21"/>
      <c r="AA70" s="24"/>
      <c r="AB70" s="28"/>
      <c r="AC70" s="138"/>
      <c r="AD70" s="175"/>
      <c r="AE70" s="139">
        <v>0</v>
      </c>
      <c r="AF70" s="138"/>
      <c r="AG70" s="175"/>
      <c r="AH70" s="139">
        <v>0</v>
      </c>
      <c r="AI70" s="138"/>
      <c r="AJ70" s="175" t="s">
        <v>141</v>
      </c>
      <c r="AK70" s="139">
        <v>1</v>
      </c>
      <c r="AL70" s="194"/>
      <c r="AM70" s="187"/>
      <c r="AN70" s="139">
        <v>0</v>
      </c>
      <c r="AO70" s="138"/>
      <c r="AP70" s="187"/>
      <c r="AQ70" s="139">
        <v>0</v>
      </c>
      <c r="AR70" s="78">
        <f t="shared" si="0"/>
        <v>2</v>
      </c>
      <c r="AS70" s="84">
        <f>AR70*100/102</f>
        <v>1.9607843137254901</v>
      </c>
    </row>
    <row r="71" spans="1:45" s="15" customFormat="1" ht="75">
      <c r="A71" s="21" t="s">
        <v>20</v>
      </c>
      <c r="B71" s="21" t="s">
        <v>346</v>
      </c>
      <c r="C71" s="162"/>
      <c r="D71" s="28">
        <v>1</v>
      </c>
      <c r="E71" s="21"/>
      <c r="F71" s="162"/>
      <c r="G71" s="28">
        <v>0</v>
      </c>
      <c r="H71" s="21"/>
      <c r="I71" s="162" t="s">
        <v>347</v>
      </c>
      <c r="J71" s="28">
        <v>1</v>
      </c>
      <c r="K71" s="21"/>
      <c r="L71" s="162"/>
      <c r="M71" s="28">
        <v>0</v>
      </c>
      <c r="N71" s="21"/>
      <c r="O71" s="24"/>
      <c r="P71" s="28"/>
      <c r="Q71" s="21"/>
      <c r="R71" s="21"/>
      <c r="S71" s="28"/>
      <c r="T71" s="21"/>
      <c r="U71" s="24"/>
      <c r="V71" s="28"/>
      <c r="W71" s="21"/>
      <c r="X71" s="24"/>
      <c r="Y71" s="28"/>
      <c r="Z71" s="21"/>
      <c r="AA71" s="24"/>
      <c r="AB71" s="28"/>
      <c r="AC71" s="138"/>
      <c r="AD71" s="175"/>
      <c r="AE71" s="139">
        <v>0</v>
      </c>
      <c r="AF71" s="138"/>
      <c r="AG71" s="184"/>
      <c r="AH71" s="139">
        <v>0</v>
      </c>
      <c r="AI71" s="138"/>
      <c r="AJ71" s="175" t="s">
        <v>221</v>
      </c>
      <c r="AK71" s="139">
        <v>1</v>
      </c>
      <c r="AL71" s="194"/>
      <c r="AM71" s="187" t="s">
        <v>222</v>
      </c>
      <c r="AN71" s="139">
        <v>1</v>
      </c>
      <c r="AO71" s="138"/>
      <c r="AP71" s="187"/>
      <c r="AQ71" s="139">
        <v>0</v>
      </c>
      <c r="AR71" s="78">
        <f t="shared" ref="AR71:AR82" si="1">D71+G71+J71+M71+AE71+AH71+AK71+AN71+AQ71</f>
        <v>4</v>
      </c>
      <c r="AS71" s="84">
        <f>AR71*100/102</f>
        <v>3.9215686274509802</v>
      </c>
    </row>
    <row r="72" spans="1:45" s="15" customFormat="1" ht="90">
      <c r="A72" s="21" t="s">
        <v>23</v>
      </c>
      <c r="B72" s="21"/>
      <c r="C72" s="162"/>
      <c r="D72" s="28">
        <v>0</v>
      </c>
      <c r="E72" s="24" t="s">
        <v>348</v>
      </c>
      <c r="F72" s="162" t="s">
        <v>349</v>
      </c>
      <c r="G72" s="28">
        <v>1</v>
      </c>
      <c r="H72" s="21"/>
      <c r="I72" s="162"/>
      <c r="J72" s="28">
        <v>0</v>
      </c>
      <c r="K72" s="21"/>
      <c r="L72" s="162" t="s">
        <v>350</v>
      </c>
      <c r="M72" s="28">
        <v>1</v>
      </c>
      <c r="N72" s="21"/>
      <c r="O72" s="24"/>
      <c r="P72" s="28"/>
      <c r="Q72" s="21"/>
      <c r="R72" s="21"/>
      <c r="S72" s="28"/>
      <c r="T72" s="21"/>
      <c r="U72" s="24"/>
      <c r="V72" s="28"/>
      <c r="W72" s="21"/>
      <c r="X72" s="24"/>
      <c r="Y72" s="28"/>
      <c r="Z72" s="21"/>
      <c r="AA72" s="24"/>
      <c r="AB72" s="28"/>
      <c r="AC72" s="138"/>
      <c r="AD72" s="175" t="s">
        <v>66</v>
      </c>
      <c r="AE72" s="139">
        <v>1</v>
      </c>
      <c r="AF72" s="138"/>
      <c r="AG72" s="180" t="s">
        <v>67</v>
      </c>
      <c r="AH72" s="139">
        <v>1</v>
      </c>
      <c r="AI72" s="138"/>
      <c r="AJ72" s="175" t="s">
        <v>223</v>
      </c>
      <c r="AK72" s="139">
        <v>1</v>
      </c>
      <c r="AL72" s="194"/>
      <c r="AM72" s="190" t="s">
        <v>351</v>
      </c>
      <c r="AN72" s="139">
        <v>1</v>
      </c>
      <c r="AO72" s="138"/>
      <c r="AP72" s="187"/>
      <c r="AQ72" s="139">
        <v>0</v>
      </c>
      <c r="AR72" s="78">
        <f t="shared" si="1"/>
        <v>6</v>
      </c>
      <c r="AS72" s="84">
        <f>AR72*100/90</f>
        <v>6.666666666666667</v>
      </c>
    </row>
    <row r="73" spans="1:45" s="15" customFormat="1" ht="75.75" customHeight="1">
      <c r="A73" s="21" t="s">
        <v>25</v>
      </c>
      <c r="B73" s="21"/>
      <c r="C73" s="162"/>
      <c r="D73" s="28">
        <v>0</v>
      </c>
      <c r="E73" s="24"/>
      <c r="F73" s="170"/>
      <c r="G73" s="28">
        <v>0</v>
      </c>
      <c r="H73" s="21"/>
      <c r="I73" s="162" t="s">
        <v>352</v>
      </c>
      <c r="J73" s="28">
        <v>1</v>
      </c>
      <c r="K73" s="21"/>
      <c r="L73" s="162"/>
      <c r="M73" s="28">
        <v>0</v>
      </c>
      <c r="N73" s="21"/>
      <c r="O73" s="24"/>
      <c r="P73" s="28"/>
      <c r="Q73" s="21"/>
      <c r="R73" s="21"/>
      <c r="S73" s="28"/>
      <c r="T73" s="21"/>
      <c r="U73" s="21"/>
      <c r="V73" s="28"/>
      <c r="W73" s="21"/>
      <c r="X73" s="24"/>
      <c r="Y73" s="28"/>
      <c r="Z73" s="21"/>
      <c r="AA73" s="24"/>
      <c r="AB73" s="28"/>
      <c r="AC73" s="138"/>
      <c r="AD73" s="175"/>
      <c r="AE73" s="139">
        <v>0</v>
      </c>
      <c r="AF73" s="138"/>
      <c r="AG73" s="175" t="s">
        <v>224</v>
      </c>
      <c r="AH73" s="139">
        <v>1</v>
      </c>
      <c r="AI73" s="138"/>
      <c r="AJ73" s="175"/>
      <c r="AK73" s="139">
        <v>0</v>
      </c>
      <c r="AL73" s="194"/>
      <c r="AM73" s="187" t="s">
        <v>225</v>
      </c>
      <c r="AN73" s="139">
        <v>1</v>
      </c>
      <c r="AO73" s="138"/>
      <c r="AP73" s="187"/>
      <c r="AQ73" s="139">
        <v>0</v>
      </c>
      <c r="AR73" s="78">
        <f t="shared" si="1"/>
        <v>3</v>
      </c>
      <c r="AS73" s="84">
        <f>AR73*100/102</f>
        <v>2.9411764705882355</v>
      </c>
    </row>
    <row r="74" spans="1:45" s="15" customFormat="1" ht="60">
      <c r="A74" s="21" t="s">
        <v>22</v>
      </c>
      <c r="B74" s="21" t="s">
        <v>353</v>
      </c>
      <c r="C74" s="162"/>
      <c r="D74" s="28">
        <v>1</v>
      </c>
      <c r="E74" s="24"/>
      <c r="F74" s="170"/>
      <c r="G74" s="28">
        <v>0</v>
      </c>
      <c r="H74" s="21"/>
      <c r="I74" s="162" t="s">
        <v>354</v>
      </c>
      <c r="J74" s="28">
        <v>1</v>
      </c>
      <c r="K74" s="21"/>
      <c r="L74" s="162"/>
      <c r="M74" s="28">
        <v>0</v>
      </c>
      <c r="N74" s="21"/>
      <c r="O74" s="24"/>
      <c r="P74" s="28"/>
      <c r="Q74" s="21"/>
      <c r="R74" s="24"/>
      <c r="S74" s="28"/>
      <c r="T74" s="21"/>
      <c r="U74" s="24"/>
      <c r="V74" s="28"/>
      <c r="W74" s="21"/>
      <c r="X74" s="24"/>
      <c r="Y74" s="28"/>
      <c r="Z74" s="21"/>
      <c r="AA74" s="24"/>
      <c r="AB74" s="28"/>
      <c r="AC74" s="138"/>
      <c r="AD74" s="175" t="s">
        <v>142</v>
      </c>
      <c r="AE74" s="139">
        <v>1</v>
      </c>
      <c r="AF74" s="138"/>
      <c r="AG74" s="184"/>
      <c r="AH74" s="139">
        <v>0</v>
      </c>
      <c r="AI74" s="138"/>
      <c r="AJ74" s="175"/>
      <c r="AK74" s="139">
        <v>0</v>
      </c>
      <c r="AL74" s="194"/>
      <c r="AM74" s="187" t="s">
        <v>143</v>
      </c>
      <c r="AN74" s="139">
        <v>1</v>
      </c>
      <c r="AO74" s="138"/>
      <c r="AP74" s="187"/>
      <c r="AQ74" s="139">
        <v>0</v>
      </c>
      <c r="AR74" s="78">
        <f t="shared" si="1"/>
        <v>4</v>
      </c>
      <c r="AS74" s="84">
        <f>AR74*100/68</f>
        <v>5.882352941176471</v>
      </c>
    </row>
    <row r="75" spans="1:45" s="15" customFormat="1" ht="90">
      <c r="A75" s="21" t="s">
        <v>26</v>
      </c>
      <c r="B75" s="35"/>
      <c r="C75" s="162" t="s">
        <v>355</v>
      </c>
      <c r="D75" s="28">
        <v>1</v>
      </c>
      <c r="E75" s="24"/>
      <c r="F75" s="170"/>
      <c r="G75" s="28">
        <v>0</v>
      </c>
      <c r="H75" s="21"/>
      <c r="I75" s="162" t="s">
        <v>356</v>
      </c>
      <c r="J75" s="28">
        <v>1</v>
      </c>
      <c r="K75" s="21"/>
      <c r="L75" s="162"/>
      <c r="M75" s="28">
        <v>0</v>
      </c>
      <c r="N75" s="21"/>
      <c r="O75" s="24"/>
      <c r="P75" s="28"/>
      <c r="Q75" s="21"/>
      <c r="R75" s="21"/>
      <c r="S75" s="28"/>
      <c r="T75" s="21"/>
      <c r="U75" s="24"/>
      <c r="V75" s="28"/>
      <c r="W75" s="21"/>
      <c r="X75" s="24"/>
      <c r="Y75" s="28"/>
      <c r="Z75" s="21"/>
      <c r="AA75" s="24"/>
      <c r="AB75" s="28"/>
      <c r="AC75" s="138"/>
      <c r="AD75" s="175"/>
      <c r="AE75" s="139">
        <v>0</v>
      </c>
      <c r="AF75" s="138"/>
      <c r="AG75" s="184"/>
      <c r="AH75" s="139">
        <v>0</v>
      </c>
      <c r="AI75" s="138"/>
      <c r="AJ75" s="175"/>
      <c r="AK75" s="139">
        <v>0</v>
      </c>
      <c r="AL75" s="194"/>
      <c r="AM75" s="187" t="s">
        <v>226</v>
      </c>
      <c r="AN75" s="139">
        <v>1</v>
      </c>
      <c r="AO75" s="138"/>
      <c r="AP75" s="187"/>
      <c r="AQ75" s="139">
        <v>0</v>
      </c>
      <c r="AR75" s="78">
        <f t="shared" si="1"/>
        <v>3</v>
      </c>
      <c r="AS75" s="84">
        <f>AR75*100/68</f>
        <v>4.4117647058823533</v>
      </c>
    </row>
    <row r="76" spans="1:45" s="15" customFormat="1" ht="42.75">
      <c r="A76" s="21" t="s">
        <v>21</v>
      </c>
      <c r="B76" s="21"/>
      <c r="C76" s="162"/>
      <c r="D76" s="28">
        <v>0</v>
      </c>
      <c r="E76" s="24"/>
      <c r="F76" s="170"/>
      <c r="G76" s="28">
        <v>0</v>
      </c>
      <c r="H76" s="21"/>
      <c r="I76" s="162"/>
      <c r="J76" s="28">
        <v>0</v>
      </c>
      <c r="K76" s="21"/>
      <c r="L76" s="162"/>
      <c r="M76" s="28">
        <v>0</v>
      </c>
      <c r="N76" s="21"/>
      <c r="O76" s="24"/>
      <c r="P76" s="28"/>
      <c r="Q76" s="21"/>
      <c r="R76" s="21"/>
      <c r="S76" s="28"/>
      <c r="T76" s="21"/>
      <c r="U76" s="24"/>
      <c r="V76" s="28"/>
      <c r="W76" s="21"/>
      <c r="X76" s="21"/>
      <c r="Y76" s="28"/>
      <c r="Z76" s="21"/>
      <c r="AA76" s="24"/>
      <c r="AB76" s="28"/>
      <c r="AC76" s="147"/>
      <c r="AD76" s="175"/>
      <c r="AE76" s="139">
        <v>0</v>
      </c>
      <c r="AF76" s="138"/>
      <c r="AG76" s="184"/>
      <c r="AH76" s="139">
        <v>0</v>
      </c>
      <c r="AI76" s="138"/>
      <c r="AJ76" s="175" t="s">
        <v>68</v>
      </c>
      <c r="AK76" s="139">
        <v>1</v>
      </c>
      <c r="AL76" s="194"/>
      <c r="AM76" s="187" t="s">
        <v>144</v>
      </c>
      <c r="AN76" s="139">
        <v>1</v>
      </c>
      <c r="AO76" s="138"/>
      <c r="AP76" s="187"/>
      <c r="AQ76" s="139">
        <v>0</v>
      </c>
      <c r="AR76" s="78">
        <f t="shared" si="1"/>
        <v>2</v>
      </c>
      <c r="AS76" s="84">
        <f>AR76*100/68</f>
        <v>2.9411764705882355</v>
      </c>
    </row>
    <row r="77" spans="1:45" s="15" customFormat="1" ht="57">
      <c r="A77" s="21" t="s">
        <v>45</v>
      </c>
      <c r="B77" s="21"/>
      <c r="C77" s="162"/>
      <c r="D77" s="28">
        <v>0</v>
      </c>
      <c r="E77" s="21"/>
      <c r="F77" s="162"/>
      <c r="G77" s="28">
        <v>0</v>
      </c>
      <c r="H77" s="21"/>
      <c r="I77" s="162"/>
      <c r="J77" s="28">
        <v>0</v>
      </c>
      <c r="K77" s="21"/>
      <c r="L77" s="162"/>
      <c r="M77" s="28">
        <v>0</v>
      </c>
      <c r="N77" s="21"/>
      <c r="O77" s="24"/>
      <c r="P77" s="28"/>
      <c r="Q77" s="21"/>
      <c r="R77" s="21"/>
      <c r="S77" s="28"/>
      <c r="T77" s="21"/>
      <c r="U77" s="21"/>
      <c r="V77" s="28"/>
      <c r="W77" s="21"/>
      <c r="X77" s="24"/>
      <c r="Y77" s="28"/>
      <c r="Z77" s="21"/>
      <c r="AA77" s="24"/>
      <c r="AB77" s="28"/>
      <c r="AC77" s="138"/>
      <c r="AD77" s="175"/>
      <c r="AE77" s="139">
        <v>0</v>
      </c>
      <c r="AF77" s="138"/>
      <c r="AG77" s="175"/>
      <c r="AH77" s="139">
        <v>0</v>
      </c>
      <c r="AI77" s="138"/>
      <c r="AJ77" s="175"/>
      <c r="AK77" s="139">
        <v>0</v>
      </c>
      <c r="AL77" s="194"/>
      <c r="AM77" s="187"/>
      <c r="AN77" s="139">
        <v>0</v>
      </c>
      <c r="AO77" s="138"/>
      <c r="AP77" s="187" t="s">
        <v>145</v>
      </c>
      <c r="AQ77" s="139">
        <v>1</v>
      </c>
      <c r="AR77" s="78">
        <f t="shared" si="1"/>
        <v>1</v>
      </c>
      <c r="AS77" s="84">
        <f>AR77*100/34</f>
        <v>2.9411764705882355</v>
      </c>
    </row>
    <row r="78" spans="1:45" s="15" customFormat="1" ht="57">
      <c r="A78" s="25" t="s">
        <v>46</v>
      </c>
      <c r="B78" s="21"/>
      <c r="C78" s="162"/>
      <c r="D78" s="28">
        <v>0</v>
      </c>
      <c r="E78" s="21"/>
      <c r="F78" s="162"/>
      <c r="G78" s="28">
        <v>0</v>
      </c>
      <c r="H78" s="21"/>
      <c r="I78" s="162" t="s">
        <v>357</v>
      </c>
      <c r="J78" s="28">
        <v>1</v>
      </c>
      <c r="K78" s="21"/>
      <c r="L78" s="162"/>
      <c r="M78" s="28">
        <v>0</v>
      </c>
      <c r="N78" s="21"/>
      <c r="O78" s="24"/>
      <c r="P78" s="28"/>
      <c r="Q78" s="21"/>
      <c r="R78" s="21"/>
      <c r="S78" s="28"/>
      <c r="T78" s="21"/>
      <c r="U78" s="21"/>
      <c r="V78" s="28"/>
      <c r="W78" s="21"/>
      <c r="X78" s="24"/>
      <c r="Y78" s="28"/>
      <c r="Z78" s="21"/>
      <c r="AA78" s="24"/>
      <c r="AB78" s="28"/>
      <c r="AC78" s="138"/>
      <c r="AD78" s="175"/>
      <c r="AE78" s="139">
        <v>0</v>
      </c>
      <c r="AF78" s="138"/>
      <c r="AG78" s="175"/>
      <c r="AH78" s="139">
        <v>0</v>
      </c>
      <c r="AI78" s="138"/>
      <c r="AJ78" s="175"/>
      <c r="AK78" s="139">
        <v>0</v>
      </c>
      <c r="AL78" s="194"/>
      <c r="AM78" s="187" t="s">
        <v>227</v>
      </c>
      <c r="AN78" s="139">
        <v>1</v>
      </c>
      <c r="AO78" s="138"/>
      <c r="AP78" s="197"/>
      <c r="AQ78" s="139">
        <v>0</v>
      </c>
      <c r="AR78" s="78">
        <f t="shared" si="1"/>
        <v>2</v>
      </c>
      <c r="AS78" s="84">
        <f>AR78*100/34</f>
        <v>5.882352941176471</v>
      </c>
    </row>
    <row r="79" spans="1:45" s="15" customFormat="1" ht="45">
      <c r="A79" s="25" t="s">
        <v>47</v>
      </c>
      <c r="B79" s="21"/>
      <c r="C79" s="162"/>
      <c r="D79" s="28">
        <v>0</v>
      </c>
      <c r="E79" s="21"/>
      <c r="F79" s="162"/>
      <c r="G79" s="28">
        <v>0</v>
      </c>
      <c r="H79" s="21"/>
      <c r="I79" s="162"/>
      <c r="J79" s="28">
        <v>0</v>
      </c>
      <c r="K79" s="21"/>
      <c r="L79" s="162"/>
      <c r="M79" s="28">
        <v>0</v>
      </c>
      <c r="N79" s="21"/>
      <c r="O79" s="24"/>
      <c r="P79" s="28"/>
      <c r="Q79" s="21"/>
      <c r="R79" s="21"/>
      <c r="S79" s="28"/>
      <c r="T79" s="21"/>
      <c r="U79" s="21"/>
      <c r="V79" s="28"/>
      <c r="W79" s="21"/>
      <c r="X79" s="24"/>
      <c r="Y79" s="28"/>
      <c r="Z79" s="21"/>
      <c r="AA79" s="24"/>
      <c r="AB79" s="28"/>
      <c r="AC79" s="138"/>
      <c r="AD79" s="175"/>
      <c r="AE79" s="139">
        <v>0</v>
      </c>
      <c r="AF79" s="138"/>
      <c r="AG79" s="175"/>
      <c r="AH79" s="139">
        <v>0</v>
      </c>
      <c r="AI79" s="138"/>
      <c r="AJ79" s="175" t="s">
        <v>146</v>
      </c>
      <c r="AK79" s="139">
        <v>1</v>
      </c>
      <c r="AL79" s="194"/>
      <c r="AM79" s="187" t="s">
        <v>69</v>
      </c>
      <c r="AN79" s="139">
        <v>1</v>
      </c>
      <c r="AO79" s="138"/>
      <c r="AP79" s="187"/>
      <c r="AQ79" s="139">
        <v>0</v>
      </c>
      <c r="AR79" s="78">
        <v>1</v>
      </c>
      <c r="AS79" s="84">
        <f>AR79*100/34</f>
        <v>2.9411764705882355</v>
      </c>
    </row>
    <row r="80" spans="1:45" s="15" customFormat="1" ht="60">
      <c r="A80" s="21" t="s">
        <v>42</v>
      </c>
      <c r="B80" s="21"/>
      <c r="C80" s="162"/>
      <c r="D80" s="28">
        <v>0</v>
      </c>
      <c r="E80" s="21"/>
      <c r="F80" s="162" t="s">
        <v>358</v>
      </c>
      <c r="G80" s="28">
        <v>1</v>
      </c>
      <c r="H80" s="21"/>
      <c r="I80" s="162"/>
      <c r="J80" s="28">
        <v>0</v>
      </c>
      <c r="K80" s="21"/>
      <c r="L80" s="162"/>
      <c r="M80" s="28">
        <v>0</v>
      </c>
      <c r="N80" s="21"/>
      <c r="O80" s="24"/>
      <c r="P80" s="28"/>
      <c r="Q80" s="21"/>
      <c r="R80" s="21"/>
      <c r="S80" s="28"/>
      <c r="T80" s="21"/>
      <c r="U80" s="21"/>
      <c r="V80" s="28"/>
      <c r="W80" s="21"/>
      <c r="X80" s="24"/>
      <c r="Y80" s="28"/>
      <c r="Z80" s="21"/>
      <c r="AA80" s="24"/>
      <c r="AB80" s="28"/>
      <c r="AC80" s="138"/>
      <c r="AD80" s="175"/>
      <c r="AE80" s="139">
        <v>0</v>
      </c>
      <c r="AF80" s="138"/>
      <c r="AG80" s="175"/>
      <c r="AH80" s="139">
        <v>0</v>
      </c>
      <c r="AI80" s="138"/>
      <c r="AJ80" s="175"/>
      <c r="AK80" s="139">
        <v>0</v>
      </c>
      <c r="AL80" s="194"/>
      <c r="AM80" s="187"/>
      <c r="AN80" s="139">
        <v>0</v>
      </c>
      <c r="AO80" s="138"/>
      <c r="AP80" s="187"/>
      <c r="AQ80" s="139">
        <v>0</v>
      </c>
      <c r="AR80" s="78">
        <f t="shared" si="1"/>
        <v>1</v>
      </c>
      <c r="AS80" s="84">
        <f>AR80*100/102</f>
        <v>0.98039215686274506</v>
      </c>
    </row>
    <row r="81" spans="1:58" s="15" customFormat="1" ht="120">
      <c r="A81" s="21" t="s">
        <v>33</v>
      </c>
      <c r="B81" s="21"/>
      <c r="C81" s="162"/>
      <c r="D81" s="28">
        <v>0</v>
      </c>
      <c r="E81" s="21"/>
      <c r="F81" s="162"/>
      <c r="G81" s="28">
        <v>0</v>
      </c>
      <c r="H81" s="21"/>
      <c r="I81" s="162" t="s">
        <v>359</v>
      </c>
      <c r="J81" s="28">
        <v>1</v>
      </c>
      <c r="K81" s="21"/>
      <c r="L81" s="162"/>
      <c r="M81" s="28">
        <v>0</v>
      </c>
      <c r="N81" s="21"/>
      <c r="O81" s="24"/>
      <c r="P81" s="28"/>
      <c r="Q81" s="21"/>
      <c r="R81" s="21"/>
      <c r="S81" s="28"/>
      <c r="T81" s="21"/>
      <c r="U81" s="21"/>
      <c r="V81" s="28"/>
      <c r="W81" s="21"/>
      <c r="X81" s="24"/>
      <c r="Y81" s="28"/>
      <c r="Z81" s="21"/>
      <c r="AA81" s="24"/>
      <c r="AB81" s="28"/>
      <c r="AC81" s="138"/>
      <c r="AD81" s="175"/>
      <c r="AE81" s="139">
        <v>0</v>
      </c>
      <c r="AF81" s="138"/>
      <c r="AG81" s="175"/>
      <c r="AH81" s="139">
        <v>0</v>
      </c>
      <c r="AI81" s="138"/>
      <c r="AJ81" s="175"/>
      <c r="AK81" s="139">
        <v>0</v>
      </c>
      <c r="AL81" s="194"/>
      <c r="AM81" s="187"/>
      <c r="AN81" s="139">
        <v>0</v>
      </c>
      <c r="AO81" s="138"/>
      <c r="AP81" s="187"/>
      <c r="AQ81" s="139">
        <v>0</v>
      </c>
      <c r="AR81" s="78">
        <f t="shared" si="1"/>
        <v>1</v>
      </c>
      <c r="AS81" s="84">
        <f>AR81*100/34</f>
        <v>2.9411764705882355</v>
      </c>
    </row>
    <row r="82" spans="1:58" s="15" customFormat="1" ht="90">
      <c r="A82" s="21" t="s">
        <v>70</v>
      </c>
      <c r="B82" s="21"/>
      <c r="C82" s="162"/>
      <c r="D82" s="28">
        <v>0</v>
      </c>
      <c r="E82" s="21"/>
      <c r="F82" s="162" t="s">
        <v>360</v>
      </c>
      <c r="G82" s="28">
        <v>1</v>
      </c>
      <c r="H82" s="21"/>
      <c r="I82" s="162"/>
      <c r="J82" s="28">
        <v>0</v>
      </c>
      <c r="K82" s="21"/>
      <c r="L82" s="162"/>
      <c r="M82" s="28">
        <v>0</v>
      </c>
      <c r="N82" s="21"/>
      <c r="O82" s="24"/>
      <c r="P82" s="28"/>
      <c r="Q82" s="21"/>
      <c r="R82" s="21"/>
      <c r="S82" s="28"/>
      <c r="T82" s="21"/>
      <c r="U82" s="21"/>
      <c r="V82" s="28"/>
      <c r="W82" s="21"/>
      <c r="X82" s="24"/>
      <c r="Y82" s="28"/>
      <c r="Z82" s="21"/>
      <c r="AA82" s="24"/>
      <c r="AB82" s="28"/>
      <c r="AC82" s="138"/>
      <c r="AD82" s="175"/>
      <c r="AE82" s="139">
        <v>0</v>
      </c>
      <c r="AF82" s="138"/>
      <c r="AG82" s="175"/>
      <c r="AH82" s="139">
        <v>0</v>
      </c>
      <c r="AI82" s="138"/>
      <c r="AJ82" s="175"/>
      <c r="AK82" s="139">
        <v>0</v>
      </c>
      <c r="AL82" s="194"/>
      <c r="AM82" s="187"/>
      <c r="AN82" s="139">
        <v>0</v>
      </c>
      <c r="AO82" s="138"/>
      <c r="AP82" s="187"/>
      <c r="AQ82" s="139">
        <v>0</v>
      </c>
      <c r="AR82" s="78">
        <f t="shared" si="1"/>
        <v>1</v>
      </c>
      <c r="AS82" s="84">
        <f>AR82*100/34</f>
        <v>2.9411764705882355</v>
      </c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</row>
  </sheetData>
  <mergeCells count="21">
    <mergeCell ref="AS2:AS4"/>
    <mergeCell ref="AC5:AQ5"/>
    <mergeCell ref="AF2:AH2"/>
    <mergeCell ref="AI2:AK2"/>
    <mergeCell ref="AL2:AN2"/>
    <mergeCell ref="AO2:AQ2"/>
    <mergeCell ref="AR2:AR4"/>
    <mergeCell ref="A1:C1"/>
    <mergeCell ref="E1:W1"/>
    <mergeCell ref="X1:AB1"/>
    <mergeCell ref="A2:A4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C2:AE2"/>
  </mergeCells>
  <pageMargins left="0.25" right="0.25" top="0.75" bottom="0.75" header="0.3" footer="0.3"/>
  <pageSetup paperSize="9" scale="86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42"/>
  <sheetViews>
    <sheetView tabSelected="1" topLeftCell="B1" zoomScale="80" zoomScaleNormal="80" zoomScaleSheetLayoutView="90" zoomScalePageLayoutView="30" workbookViewId="0">
      <pane ySplit="4" topLeftCell="A13" activePane="bottomLeft" state="frozen"/>
      <selection pane="bottomLeft" activeCell="K22" sqref="K22"/>
    </sheetView>
  </sheetViews>
  <sheetFormatPr defaultRowHeight="15"/>
  <cols>
    <col min="1" max="1" width="19.5703125" style="3" customWidth="1"/>
    <col min="2" max="2" width="13.140625" style="2" customWidth="1"/>
    <col min="3" max="3" width="14.140625" style="211" customWidth="1"/>
    <col min="4" max="4" width="7.5703125" style="9" customWidth="1"/>
    <col min="5" max="5" width="13.5703125" style="2" customWidth="1"/>
    <col min="6" max="6" width="14.140625" style="212" customWidth="1"/>
    <col min="7" max="7" width="8.28515625" style="9" customWidth="1"/>
    <col min="8" max="8" width="11.28515625" style="2" customWidth="1"/>
    <col min="9" max="9" width="14.140625" style="212" customWidth="1"/>
    <col min="10" max="10" width="7.42578125" style="9" customWidth="1"/>
    <col min="11" max="11" width="11.28515625" style="2" customWidth="1"/>
    <col min="12" max="12" width="14.140625" style="212" customWidth="1"/>
    <col min="13" max="13" width="7" style="9" customWidth="1"/>
    <col min="14" max="14" width="11.28515625" style="2" hidden="1" customWidth="1"/>
    <col min="15" max="15" width="11.28515625" style="4" hidden="1" customWidth="1"/>
    <col min="16" max="16" width="7.7109375" style="9" hidden="1" customWidth="1"/>
    <col min="17" max="18" width="11.28515625" style="2" hidden="1" customWidth="1"/>
    <col min="19" max="19" width="8.140625" style="9" hidden="1" customWidth="1"/>
    <col min="20" max="21" width="11.28515625" style="2" hidden="1" customWidth="1"/>
    <col min="22" max="22" width="7.7109375" style="9" hidden="1" customWidth="1"/>
    <col min="23" max="24" width="11.28515625" style="2" hidden="1" customWidth="1"/>
    <col min="25" max="25" width="7.7109375" style="9" hidden="1" customWidth="1"/>
    <col min="26" max="26" width="10.140625" style="2" hidden="1" customWidth="1"/>
    <col min="27" max="27" width="11.28515625" style="2" hidden="1" customWidth="1"/>
    <col min="28" max="28" width="7.5703125" style="9" hidden="1" customWidth="1"/>
    <col min="29" max="29" width="9.140625" style="15"/>
    <col min="30" max="30" width="14.140625" style="203" customWidth="1"/>
    <col min="31" max="32" width="9.140625" style="15"/>
    <col min="33" max="33" width="14.140625" style="203" customWidth="1"/>
    <col min="34" max="34" width="9.140625" style="15"/>
    <col min="35" max="36" width="14.140625" style="203" customWidth="1"/>
    <col min="37" max="38" width="9.140625" style="15"/>
    <col min="39" max="39" width="14.140625" style="203" customWidth="1"/>
    <col min="40" max="41" width="9.140625" style="15"/>
    <col min="42" max="42" width="14.140625" style="203" customWidth="1"/>
    <col min="43" max="43" width="9.140625" style="15"/>
    <col min="44" max="16384" width="9.140625" style="1"/>
  </cols>
  <sheetData>
    <row r="1" spans="1:45" s="12" customFormat="1" ht="87.75" customHeight="1">
      <c r="A1" s="48" t="s">
        <v>463</v>
      </c>
      <c r="B1" s="48"/>
      <c r="C1" s="48"/>
      <c r="D1" s="11"/>
      <c r="E1" s="213" t="s">
        <v>171</v>
      </c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45"/>
      <c r="Y1" s="45"/>
      <c r="Z1" s="45"/>
      <c r="AA1" s="45"/>
      <c r="AB1" s="45"/>
      <c r="AC1" s="14"/>
      <c r="AD1" s="199"/>
      <c r="AE1" s="14"/>
      <c r="AF1" s="14"/>
      <c r="AG1" s="199"/>
      <c r="AH1" s="14"/>
      <c r="AI1" s="199"/>
      <c r="AJ1" s="199"/>
      <c r="AK1" s="14"/>
      <c r="AL1" s="14"/>
      <c r="AM1" s="199"/>
      <c r="AN1" s="14"/>
      <c r="AO1" s="14"/>
      <c r="AP1" s="217"/>
      <c r="AQ1" s="14"/>
    </row>
    <row r="2" spans="1:45" s="13" customFormat="1" ht="21.75" customHeight="1">
      <c r="A2" s="46" t="s">
        <v>15</v>
      </c>
      <c r="B2" s="47" t="s">
        <v>0</v>
      </c>
      <c r="C2" s="47"/>
      <c r="D2" s="47"/>
      <c r="E2" s="47" t="s">
        <v>1</v>
      </c>
      <c r="F2" s="47"/>
      <c r="G2" s="47"/>
      <c r="H2" s="47" t="s">
        <v>2</v>
      </c>
      <c r="I2" s="214"/>
      <c r="J2" s="47"/>
      <c r="K2" s="47" t="s">
        <v>3</v>
      </c>
      <c r="L2" s="214"/>
      <c r="M2" s="47"/>
      <c r="N2" s="47" t="s">
        <v>8</v>
      </c>
      <c r="O2" s="47"/>
      <c r="P2" s="47"/>
      <c r="Q2" s="47" t="s">
        <v>9</v>
      </c>
      <c r="R2" s="47"/>
      <c r="S2" s="47"/>
      <c r="T2" s="47" t="s">
        <v>10</v>
      </c>
      <c r="U2" s="47"/>
      <c r="V2" s="47"/>
      <c r="W2" s="47" t="s">
        <v>11</v>
      </c>
      <c r="X2" s="47"/>
      <c r="Y2" s="47"/>
      <c r="Z2" s="47" t="s">
        <v>12</v>
      </c>
      <c r="AA2" s="47"/>
      <c r="AB2" s="47"/>
      <c r="AC2" s="148" t="s">
        <v>8</v>
      </c>
      <c r="AD2" s="215"/>
      <c r="AE2" s="52"/>
      <c r="AF2" s="148" t="s">
        <v>9</v>
      </c>
      <c r="AG2" s="215"/>
      <c r="AH2" s="52"/>
      <c r="AI2" s="216" t="s">
        <v>10</v>
      </c>
      <c r="AJ2" s="215"/>
      <c r="AK2" s="52"/>
      <c r="AL2" s="148" t="s">
        <v>11</v>
      </c>
      <c r="AM2" s="215"/>
      <c r="AN2" s="52"/>
      <c r="AO2" s="148" t="s">
        <v>12</v>
      </c>
      <c r="AP2" s="215"/>
      <c r="AQ2" s="52"/>
      <c r="AR2" s="149" t="s">
        <v>172</v>
      </c>
      <c r="AS2" s="150" t="s">
        <v>173</v>
      </c>
    </row>
    <row r="3" spans="1:45" s="13" customFormat="1" ht="48" customHeight="1">
      <c r="A3" s="46"/>
      <c r="B3" s="33" t="s">
        <v>7</v>
      </c>
      <c r="C3" s="208" t="s">
        <v>4</v>
      </c>
      <c r="D3" s="33" t="s">
        <v>5</v>
      </c>
      <c r="E3" s="33" t="s">
        <v>7</v>
      </c>
      <c r="F3" s="208" t="s">
        <v>4</v>
      </c>
      <c r="G3" s="33" t="s">
        <v>5</v>
      </c>
      <c r="H3" s="33" t="s">
        <v>7</v>
      </c>
      <c r="I3" s="208" t="s">
        <v>4</v>
      </c>
      <c r="J3" s="33" t="s">
        <v>5</v>
      </c>
      <c r="K3" s="33" t="s">
        <v>7</v>
      </c>
      <c r="L3" s="208" t="s">
        <v>4</v>
      </c>
      <c r="M3" s="33" t="s">
        <v>5</v>
      </c>
      <c r="N3" s="33" t="s">
        <v>6</v>
      </c>
      <c r="O3" s="33" t="s">
        <v>4</v>
      </c>
      <c r="P3" s="33" t="s">
        <v>5</v>
      </c>
      <c r="Q3" s="33" t="s">
        <v>7</v>
      </c>
      <c r="R3" s="33" t="s">
        <v>4</v>
      </c>
      <c r="S3" s="33" t="s">
        <v>5</v>
      </c>
      <c r="T3" s="33" t="s">
        <v>7</v>
      </c>
      <c r="U3" s="33" t="s">
        <v>4</v>
      </c>
      <c r="V3" s="33" t="s">
        <v>5</v>
      </c>
      <c r="W3" s="33" t="s">
        <v>7</v>
      </c>
      <c r="X3" s="33" t="s">
        <v>4</v>
      </c>
      <c r="Y3" s="33" t="s">
        <v>5</v>
      </c>
      <c r="Z3" s="33" t="s">
        <v>7</v>
      </c>
      <c r="AA3" s="33" t="s">
        <v>4</v>
      </c>
      <c r="AB3" s="33" t="s">
        <v>5</v>
      </c>
      <c r="AC3" s="151" t="s">
        <v>7</v>
      </c>
      <c r="AD3" s="200" t="s">
        <v>4</v>
      </c>
      <c r="AE3" s="152" t="s">
        <v>5</v>
      </c>
      <c r="AF3" s="151" t="s">
        <v>7</v>
      </c>
      <c r="AG3" s="200" t="s">
        <v>4</v>
      </c>
      <c r="AH3" s="152" t="s">
        <v>5</v>
      </c>
      <c r="AI3" s="200" t="s">
        <v>7</v>
      </c>
      <c r="AJ3" s="200" t="s">
        <v>4</v>
      </c>
      <c r="AK3" s="152" t="s">
        <v>5</v>
      </c>
      <c r="AL3" s="151" t="s">
        <v>7</v>
      </c>
      <c r="AM3" s="200" t="s">
        <v>4</v>
      </c>
      <c r="AN3" s="152" t="s">
        <v>5</v>
      </c>
      <c r="AO3" s="151" t="s">
        <v>7</v>
      </c>
      <c r="AP3" s="200" t="s">
        <v>4</v>
      </c>
      <c r="AQ3" s="152" t="s">
        <v>5</v>
      </c>
      <c r="AR3" s="63"/>
      <c r="AS3" s="63"/>
    </row>
    <row r="4" spans="1:45" s="10" customFormat="1" ht="90.75" customHeight="1">
      <c r="A4" s="46"/>
      <c r="B4" s="34" t="s">
        <v>48</v>
      </c>
      <c r="C4" s="209" t="s">
        <v>48</v>
      </c>
      <c r="D4" s="34" t="s">
        <v>49</v>
      </c>
      <c r="E4" s="34" t="s">
        <v>48</v>
      </c>
      <c r="F4" s="209" t="s">
        <v>48</v>
      </c>
      <c r="G4" s="34" t="s">
        <v>49</v>
      </c>
      <c r="H4" s="34" t="s">
        <v>48</v>
      </c>
      <c r="I4" s="209" t="s">
        <v>48</v>
      </c>
      <c r="J4" s="34" t="s">
        <v>49</v>
      </c>
      <c r="K4" s="34" t="s">
        <v>48</v>
      </c>
      <c r="L4" s="209" t="s">
        <v>48</v>
      </c>
      <c r="M4" s="34" t="s">
        <v>49</v>
      </c>
      <c r="N4" s="33" t="s">
        <v>6</v>
      </c>
      <c r="O4" s="33" t="s">
        <v>4</v>
      </c>
      <c r="P4" s="33" t="s">
        <v>5</v>
      </c>
      <c r="Q4" s="33" t="s">
        <v>7</v>
      </c>
      <c r="R4" s="33" t="s">
        <v>4</v>
      </c>
      <c r="S4" s="33" t="s">
        <v>5</v>
      </c>
      <c r="T4" s="33" t="s">
        <v>7</v>
      </c>
      <c r="U4" s="33" t="s">
        <v>4</v>
      </c>
      <c r="V4" s="33" t="s">
        <v>5</v>
      </c>
      <c r="W4" s="33" t="s">
        <v>7</v>
      </c>
      <c r="X4" s="33" t="s">
        <v>4</v>
      </c>
      <c r="Y4" s="33" t="s">
        <v>5</v>
      </c>
      <c r="Z4" s="33" t="s">
        <v>7</v>
      </c>
      <c r="AA4" s="33" t="s">
        <v>4</v>
      </c>
      <c r="AB4" s="33" t="s">
        <v>5</v>
      </c>
      <c r="AC4" s="153" t="s">
        <v>48</v>
      </c>
      <c r="AD4" s="201" t="s">
        <v>48</v>
      </c>
      <c r="AE4" s="154" t="s">
        <v>49</v>
      </c>
      <c r="AF4" s="153" t="s">
        <v>48</v>
      </c>
      <c r="AG4" s="201" t="s">
        <v>48</v>
      </c>
      <c r="AH4" s="154" t="s">
        <v>49</v>
      </c>
      <c r="AI4" s="201" t="s">
        <v>48</v>
      </c>
      <c r="AJ4" s="201" t="s">
        <v>48</v>
      </c>
      <c r="AK4" s="154" t="s">
        <v>49</v>
      </c>
      <c r="AL4" s="153" t="s">
        <v>48</v>
      </c>
      <c r="AM4" s="201" t="s">
        <v>48</v>
      </c>
      <c r="AN4" s="154" t="s">
        <v>49</v>
      </c>
      <c r="AO4" s="153" t="s">
        <v>48</v>
      </c>
      <c r="AP4" s="201" t="s">
        <v>48</v>
      </c>
      <c r="AQ4" s="154" t="s">
        <v>49</v>
      </c>
      <c r="AR4" s="69"/>
      <c r="AS4" s="69"/>
    </row>
    <row r="5" spans="1:45" s="15" customFormat="1">
      <c r="A5" s="31" t="s">
        <v>13</v>
      </c>
      <c r="B5" s="32"/>
      <c r="C5" s="210"/>
      <c r="D5" s="31"/>
      <c r="E5" s="32"/>
      <c r="F5" s="210"/>
      <c r="G5" s="31"/>
      <c r="H5" s="32"/>
      <c r="I5" s="210"/>
      <c r="J5" s="31"/>
      <c r="K5" s="32"/>
      <c r="L5" s="210"/>
      <c r="M5" s="31"/>
      <c r="N5" s="32"/>
      <c r="O5" s="32"/>
      <c r="P5" s="31"/>
      <c r="Q5" s="32"/>
      <c r="R5" s="32"/>
      <c r="S5" s="31"/>
      <c r="T5" s="32"/>
      <c r="U5" s="32"/>
      <c r="V5" s="31"/>
      <c r="W5" s="32"/>
      <c r="X5" s="32"/>
      <c r="Y5" s="31"/>
      <c r="Z5" s="32"/>
      <c r="AA5" s="32"/>
      <c r="AB5" s="31"/>
      <c r="AC5" s="70"/>
      <c r="AD5" s="202"/>
      <c r="AE5" s="71"/>
      <c r="AF5" s="70"/>
      <c r="AG5" s="202"/>
      <c r="AH5" s="71"/>
      <c r="AI5" s="202"/>
      <c r="AJ5" s="202"/>
      <c r="AK5" s="71"/>
      <c r="AL5" s="70"/>
      <c r="AM5" s="202"/>
      <c r="AN5" s="71"/>
      <c r="AO5" s="70"/>
      <c r="AP5" s="202"/>
      <c r="AQ5" s="71"/>
      <c r="AR5" s="155"/>
      <c r="AS5" s="156"/>
    </row>
    <row r="6" spans="1:45" s="15" customFormat="1">
      <c r="A6" s="21" t="s">
        <v>16</v>
      </c>
      <c r="B6" s="21"/>
      <c r="C6" s="24">
        <v>45565</v>
      </c>
      <c r="D6" s="28">
        <v>1</v>
      </c>
      <c r="E6" s="21"/>
      <c r="F6" s="24">
        <v>45586</v>
      </c>
      <c r="G6" s="28">
        <v>1</v>
      </c>
      <c r="H6" s="21"/>
      <c r="I6" s="24"/>
      <c r="J6" s="28">
        <v>0</v>
      </c>
      <c r="K6" s="21"/>
      <c r="L6" s="24">
        <v>45639</v>
      </c>
      <c r="M6" s="28">
        <v>1</v>
      </c>
      <c r="N6" s="21"/>
      <c r="O6" s="21"/>
      <c r="P6" s="28"/>
      <c r="Q6" s="21"/>
      <c r="R6" s="21"/>
      <c r="S6" s="28"/>
      <c r="T6" s="21"/>
      <c r="U6" s="21"/>
      <c r="V6" s="28"/>
      <c r="W6" s="21"/>
      <c r="X6" s="21"/>
      <c r="Y6" s="28"/>
      <c r="Z6" s="21"/>
      <c r="AA6" s="21"/>
      <c r="AB6" s="28"/>
      <c r="AC6" s="85"/>
      <c r="AD6" s="198"/>
      <c r="AE6" s="78">
        <v>0</v>
      </c>
      <c r="AF6" s="85"/>
      <c r="AG6" s="198"/>
      <c r="AH6" s="78">
        <v>0</v>
      </c>
      <c r="AI6" s="198"/>
      <c r="AJ6" s="198">
        <v>45722</v>
      </c>
      <c r="AK6" s="78">
        <v>1</v>
      </c>
      <c r="AL6" s="85"/>
      <c r="AM6" s="204">
        <v>45771</v>
      </c>
      <c r="AN6" s="78">
        <v>1</v>
      </c>
      <c r="AO6" s="85"/>
      <c r="AP6" s="198"/>
      <c r="AQ6" s="78">
        <v>0</v>
      </c>
      <c r="AR6" s="157">
        <f>D6+G6+J6+M6+AE6+AH6+AK6+AN6+AQ6</f>
        <v>5</v>
      </c>
      <c r="AS6" s="158">
        <f>AR6*100/68</f>
        <v>7.3529411764705879</v>
      </c>
    </row>
    <row r="7" spans="1:45" s="15" customFormat="1">
      <c r="A7" s="21" t="s">
        <v>17</v>
      </c>
      <c r="B7" s="21"/>
      <c r="C7" s="24">
        <v>45562</v>
      </c>
      <c r="D7" s="28">
        <v>1</v>
      </c>
      <c r="E7" s="21"/>
      <c r="F7" s="24">
        <v>45593</v>
      </c>
      <c r="G7" s="28">
        <v>1</v>
      </c>
      <c r="H7" s="21"/>
      <c r="I7" s="24">
        <v>45618</v>
      </c>
      <c r="J7" s="28">
        <v>1</v>
      </c>
      <c r="K7" s="21"/>
      <c r="L7" s="24">
        <v>45642</v>
      </c>
      <c r="M7" s="28">
        <v>1</v>
      </c>
      <c r="N7" s="21"/>
      <c r="O7" s="24"/>
      <c r="P7" s="28"/>
      <c r="Q7" s="21"/>
      <c r="R7" s="24"/>
      <c r="S7" s="28"/>
      <c r="T7" s="21"/>
      <c r="U7" s="24"/>
      <c r="V7" s="28"/>
      <c r="W7" s="21"/>
      <c r="X7" s="24"/>
      <c r="Y7" s="28"/>
      <c r="Z7" s="21"/>
      <c r="AA7" s="24"/>
      <c r="AB7" s="28"/>
      <c r="AC7" s="85"/>
      <c r="AD7" s="198"/>
      <c r="AE7" s="78">
        <v>0</v>
      </c>
      <c r="AF7" s="85"/>
      <c r="AG7" s="198"/>
      <c r="AH7" s="78">
        <v>0</v>
      </c>
      <c r="AI7" s="198"/>
      <c r="AJ7" s="198">
        <v>45721</v>
      </c>
      <c r="AK7" s="78">
        <v>1</v>
      </c>
      <c r="AL7" s="85"/>
      <c r="AM7" s="198"/>
      <c r="AN7" s="78">
        <v>0</v>
      </c>
      <c r="AO7" s="85"/>
      <c r="AP7" s="198"/>
      <c r="AQ7" s="78">
        <v>0</v>
      </c>
      <c r="AR7" s="157">
        <f t="shared" ref="AR7:AR41" si="0">D7+G7+J7+M7+AE7+AH7+AK7+AN7+AQ7</f>
        <v>5</v>
      </c>
      <c r="AS7" s="158">
        <f>AR7*100/170</f>
        <v>2.9411764705882355</v>
      </c>
    </row>
    <row r="8" spans="1:45" s="15" customFormat="1">
      <c r="A8" s="21" t="s">
        <v>18</v>
      </c>
      <c r="B8" s="21"/>
      <c r="C8" s="24">
        <v>45559</v>
      </c>
      <c r="D8" s="28">
        <v>1</v>
      </c>
      <c r="E8" s="21"/>
      <c r="F8" s="24">
        <v>45590</v>
      </c>
      <c r="G8" s="28">
        <v>1</v>
      </c>
      <c r="H8" s="21"/>
      <c r="I8" s="24"/>
      <c r="J8" s="28">
        <v>0</v>
      </c>
      <c r="K8" s="21"/>
      <c r="L8" s="24">
        <v>45636</v>
      </c>
      <c r="M8" s="28">
        <v>1</v>
      </c>
      <c r="N8" s="21"/>
      <c r="O8" s="24"/>
      <c r="P8" s="28"/>
      <c r="Q8" s="21"/>
      <c r="R8" s="24"/>
      <c r="S8" s="28"/>
      <c r="T8" s="21"/>
      <c r="U8" s="24"/>
      <c r="V8" s="28"/>
      <c r="W8" s="21"/>
      <c r="X8" s="24"/>
      <c r="Y8" s="28"/>
      <c r="Z8" s="21"/>
      <c r="AA8" s="24"/>
      <c r="AB8" s="28"/>
      <c r="AC8" s="85"/>
      <c r="AD8" s="198"/>
      <c r="AE8" s="78">
        <v>0</v>
      </c>
      <c r="AF8" s="85"/>
      <c r="AG8" s="198">
        <v>45694</v>
      </c>
      <c r="AH8" s="78">
        <v>1</v>
      </c>
      <c r="AI8" s="198"/>
      <c r="AJ8" s="198"/>
      <c r="AK8" s="78">
        <v>0</v>
      </c>
      <c r="AL8" s="85"/>
      <c r="AM8" s="198">
        <v>45770</v>
      </c>
      <c r="AN8" s="78">
        <v>1</v>
      </c>
      <c r="AO8" s="85"/>
      <c r="AP8" s="198"/>
      <c r="AQ8" s="78">
        <v>0</v>
      </c>
      <c r="AR8" s="157">
        <f t="shared" si="0"/>
        <v>5</v>
      </c>
      <c r="AS8" s="158">
        <f>AR8*100/102</f>
        <v>4.9019607843137258</v>
      </c>
    </row>
    <row r="9" spans="1:45" s="15" customFormat="1">
      <c r="A9" s="21" t="s">
        <v>24</v>
      </c>
      <c r="B9" s="21"/>
      <c r="C9" s="24"/>
      <c r="D9" s="28">
        <v>0</v>
      </c>
      <c r="E9" s="21"/>
      <c r="F9" s="24"/>
      <c r="G9" s="28">
        <v>0</v>
      </c>
      <c r="H9" s="21"/>
      <c r="I9" s="24"/>
      <c r="J9" s="28">
        <v>0</v>
      </c>
      <c r="K9" s="21"/>
      <c r="L9" s="24">
        <v>45646</v>
      </c>
      <c r="M9" s="28">
        <v>1</v>
      </c>
      <c r="N9" s="21"/>
      <c r="O9" s="21"/>
      <c r="P9" s="28"/>
      <c r="Q9" s="21"/>
      <c r="R9" s="21"/>
      <c r="S9" s="28"/>
      <c r="T9" s="21"/>
      <c r="U9" s="21"/>
      <c r="V9" s="28"/>
      <c r="W9" s="21"/>
      <c r="X9" s="21"/>
      <c r="Y9" s="28"/>
      <c r="Z9" s="21"/>
      <c r="AA9" s="24"/>
      <c r="AB9" s="28"/>
      <c r="AC9" s="85"/>
      <c r="AD9" s="198"/>
      <c r="AE9" s="78">
        <v>0</v>
      </c>
      <c r="AF9" s="85"/>
      <c r="AG9" s="198"/>
      <c r="AH9" s="78">
        <v>0</v>
      </c>
      <c r="AI9" s="198"/>
      <c r="AJ9" s="198">
        <v>45743</v>
      </c>
      <c r="AK9" s="78">
        <v>1</v>
      </c>
      <c r="AL9" s="85"/>
      <c r="AM9" s="205"/>
      <c r="AN9" s="78"/>
      <c r="AO9" s="92"/>
      <c r="AP9" s="198"/>
      <c r="AQ9" s="78"/>
      <c r="AR9" s="157">
        <f t="shared" si="0"/>
        <v>2</v>
      </c>
      <c r="AS9" s="158">
        <f>AR9*100/34</f>
        <v>5.882352941176471</v>
      </c>
    </row>
    <row r="10" spans="1:45" s="15" customFormat="1">
      <c r="A10" s="21" t="s">
        <v>19</v>
      </c>
      <c r="B10" s="21"/>
      <c r="C10" s="24">
        <v>45561</v>
      </c>
      <c r="D10" s="28">
        <v>1</v>
      </c>
      <c r="E10" s="21"/>
      <c r="F10" s="24"/>
      <c r="G10" s="28">
        <v>0</v>
      </c>
      <c r="H10" s="21"/>
      <c r="I10" s="24">
        <v>45603</v>
      </c>
      <c r="J10" s="28">
        <v>1</v>
      </c>
      <c r="K10" s="21"/>
      <c r="L10" s="24"/>
      <c r="M10" s="28">
        <v>0</v>
      </c>
      <c r="N10" s="21"/>
      <c r="O10" s="24"/>
      <c r="P10" s="28"/>
      <c r="Q10" s="21"/>
      <c r="R10" s="24"/>
      <c r="S10" s="28"/>
      <c r="T10" s="21"/>
      <c r="U10" s="21"/>
      <c r="V10" s="28"/>
      <c r="W10" s="21"/>
      <c r="X10" s="21"/>
      <c r="Y10" s="28"/>
      <c r="Z10" s="21"/>
      <c r="AA10" s="24"/>
      <c r="AB10" s="28"/>
      <c r="AC10" s="85"/>
      <c r="AD10" s="198"/>
      <c r="AE10" s="78">
        <v>0</v>
      </c>
      <c r="AF10" s="85"/>
      <c r="AG10" s="198"/>
      <c r="AH10" s="78">
        <v>0</v>
      </c>
      <c r="AI10" s="198"/>
      <c r="AJ10" s="198"/>
      <c r="AK10" s="78">
        <v>0</v>
      </c>
      <c r="AL10" s="85"/>
      <c r="AM10" s="198">
        <v>45755</v>
      </c>
      <c r="AN10" s="78">
        <v>1</v>
      </c>
      <c r="AO10" s="92"/>
      <c r="AP10" s="198">
        <v>45790</v>
      </c>
      <c r="AQ10" s="78">
        <v>1</v>
      </c>
      <c r="AR10" s="157">
        <f t="shared" si="0"/>
        <v>4</v>
      </c>
      <c r="AS10" s="158">
        <f>AR10*100/102</f>
        <v>3.9215686274509802</v>
      </c>
    </row>
    <row r="11" spans="1:45" s="15" customFormat="1">
      <c r="A11" s="21" t="s">
        <v>20</v>
      </c>
      <c r="B11" s="21"/>
      <c r="C11" s="24"/>
      <c r="D11" s="28">
        <v>0</v>
      </c>
      <c r="E11" s="21"/>
      <c r="F11" s="24"/>
      <c r="G11" s="28">
        <v>0</v>
      </c>
      <c r="H11" s="21"/>
      <c r="I11" s="24">
        <v>45624</v>
      </c>
      <c r="J11" s="28">
        <v>1</v>
      </c>
      <c r="K11" s="21"/>
      <c r="L11" s="24"/>
      <c r="M11" s="28">
        <v>0</v>
      </c>
      <c r="N11" s="21"/>
      <c r="O11" s="21"/>
      <c r="P11" s="28"/>
      <c r="Q11" s="21"/>
      <c r="R11" s="21"/>
      <c r="S11" s="28"/>
      <c r="T11" s="21"/>
      <c r="U11" s="21"/>
      <c r="V11" s="28"/>
      <c r="W11" s="24"/>
      <c r="X11" s="21"/>
      <c r="Y11" s="28"/>
      <c r="Z11" s="21"/>
      <c r="AA11" s="21"/>
      <c r="AB11" s="28"/>
      <c r="AC11" s="85"/>
      <c r="AD11" s="198"/>
      <c r="AE11" s="78">
        <v>0</v>
      </c>
      <c r="AF11" s="85"/>
      <c r="AG11" s="198"/>
      <c r="AH11" s="78">
        <v>0</v>
      </c>
      <c r="AI11" s="198"/>
      <c r="AJ11" s="198"/>
      <c r="AK11" s="78">
        <v>0</v>
      </c>
      <c r="AL11" s="85"/>
      <c r="AM11" s="198"/>
      <c r="AN11" s="78">
        <v>0</v>
      </c>
      <c r="AO11" s="85"/>
      <c r="AP11" s="198"/>
      <c r="AQ11" s="78">
        <v>0</v>
      </c>
      <c r="AR11" s="157">
        <f t="shared" si="0"/>
        <v>1</v>
      </c>
      <c r="AS11" s="158">
        <f>AR11*100/68</f>
        <v>1.4705882352941178</v>
      </c>
    </row>
    <row r="12" spans="1:45" s="15" customFormat="1">
      <c r="A12" s="21" t="s">
        <v>23</v>
      </c>
      <c r="B12" s="21"/>
      <c r="C12" s="24"/>
      <c r="D12" s="28">
        <v>0</v>
      </c>
      <c r="E12" s="21"/>
      <c r="F12" s="24"/>
      <c r="G12" s="28">
        <v>0</v>
      </c>
      <c r="H12" s="21"/>
      <c r="I12" s="24">
        <v>45607</v>
      </c>
      <c r="J12" s="28">
        <v>1</v>
      </c>
      <c r="K12" s="21"/>
      <c r="L12" s="24"/>
      <c r="M12" s="28">
        <v>0</v>
      </c>
      <c r="N12" s="21"/>
      <c r="O12" s="24"/>
      <c r="P12" s="28"/>
      <c r="Q12" s="21"/>
      <c r="R12" s="21"/>
      <c r="S12" s="28"/>
      <c r="T12" s="21"/>
      <c r="U12" s="21"/>
      <c r="V12" s="28"/>
      <c r="W12" s="21"/>
      <c r="X12" s="24"/>
      <c r="Y12" s="28"/>
      <c r="Z12" s="21"/>
      <c r="AA12" s="24"/>
      <c r="AB12" s="28"/>
      <c r="AC12" s="85"/>
      <c r="AD12" s="198">
        <v>45688</v>
      </c>
      <c r="AE12" s="78">
        <v>1</v>
      </c>
      <c r="AF12" s="85"/>
      <c r="AG12" s="198"/>
      <c r="AH12" s="78">
        <v>0</v>
      </c>
      <c r="AI12" s="198"/>
      <c r="AJ12" s="198"/>
      <c r="AK12" s="78">
        <v>0</v>
      </c>
      <c r="AL12" s="85"/>
      <c r="AM12" s="198"/>
      <c r="AN12" s="78">
        <v>0</v>
      </c>
      <c r="AO12" s="85"/>
      <c r="AP12" s="198">
        <v>45428</v>
      </c>
      <c r="AQ12" s="78">
        <v>2</v>
      </c>
      <c r="AR12" s="157">
        <f t="shared" si="0"/>
        <v>4</v>
      </c>
      <c r="AS12" s="158">
        <f>AR12*100/68</f>
        <v>5.882352941176471</v>
      </c>
    </row>
    <row r="13" spans="1:45" s="15" customFormat="1">
      <c r="A13" s="21" t="s">
        <v>25</v>
      </c>
      <c r="B13" s="21"/>
      <c r="C13" s="24"/>
      <c r="D13" s="28">
        <v>0</v>
      </c>
      <c r="E13" s="21"/>
      <c r="F13" s="24">
        <v>45569</v>
      </c>
      <c r="G13" s="28">
        <v>1</v>
      </c>
      <c r="H13" s="21"/>
      <c r="I13" s="24">
        <v>45614</v>
      </c>
      <c r="J13" s="28">
        <v>1</v>
      </c>
      <c r="K13" s="21"/>
      <c r="L13" s="24">
        <v>45635</v>
      </c>
      <c r="M13" s="28">
        <v>1</v>
      </c>
      <c r="N13" s="21"/>
      <c r="O13" s="21"/>
      <c r="P13" s="28"/>
      <c r="Q13" s="21"/>
      <c r="R13" s="21"/>
      <c r="S13" s="28"/>
      <c r="T13" s="21"/>
      <c r="U13" s="21"/>
      <c r="V13" s="28"/>
      <c r="W13" s="24"/>
      <c r="X13" s="21"/>
      <c r="Y13" s="28"/>
      <c r="Z13" s="21"/>
      <c r="AA13" s="21"/>
      <c r="AB13" s="28"/>
      <c r="AC13" s="85"/>
      <c r="AD13" s="198">
        <v>45679</v>
      </c>
      <c r="AE13" s="78">
        <v>1</v>
      </c>
      <c r="AF13" s="85"/>
      <c r="AG13" s="198">
        <v>45712</v>
      </c>
      <c r="AH13" s="78">
        <v>1</v>
      </c>
      <c r="AI13" s="198"/>
      <c r="AJ13" s="198"/>
      <c r="AK13" s="78">
        <v>0</v>
      </c>
      <c r="AL13" s="85"/>
      <c r="AM13" s="198">
        <v>45751</v>
      </c>
      <c r="AN13" s="78">
        <v>1</v>
      </c>
      <c r="AO13" s="85"/>
      <c r="AP13" s="198"/>
      <c r="AQ13" s="78">
        <v>0</v>
      </c>
      <c r="AR13" s="157">
        <f t="shared" si="0"/>
        <v>6</v>
      </c>
      <c r="AS13" s="158">
        <f>AR13*100/68</f>
        <v>8.8235294117647065</v>
      </c>
    </row>
    <row r="14" spans="1:45" s="15" customFormat="1">
      <c r="A14" s="21" t="s">
        <v>22</v>
      </c>
      <c r="B14" s="21"/>
      <c r="C14" s="24"/>
      <c r="D14" s="28">
        <v>0</v>
      </c>
      <c r="E14" s="21"/>
      <c r="F14" s="24"/>
      <c r="G14" s="28">
        <v>0</v>
      </c>
      <c r="H14" s="21"/>
      <c r="I14" s="24"/>
      <c r="J14" s="28">
        <v>0</v>
      </c>
      <c r="K14" s="21"/>
      <c r="L14" s="24">
        <v>45643</v>
      </c>
      <c r="M14" s="28">
        <v>1</v>
      </c>
      <c r="N14" s="21"/>
      <c r="O14" s="21"/>
      <c r="P14" s="28"/>
      <c r="Q14" s="21"/>
      <c r="R14" s="24"/>
      <c r="S14" s="28"/>
      <c r="T14" s="21"/>
      <c r="U14" s="21"/>
      <c r="V14" s="28"/>
      <c r="W14" s="24"/>
      <c r="X14" s="21"/>
      <c r="Y14" s="28"/>
      <c r="Z14" s="21"/>
      <c r="AA14" s="21"/>
      <c r="AB14" s="28"/>
      <c r="AC14" s="85"/>
      <c r="AD14" s="198"/>
      <c r="AE14" s="78">
        <v>0</v>
      </c>
      <c r="AF14" s="85"/>
      <c r="AG14" s="198"/>
      <c r="AH14" s="78">
        <v>0</v>
      </c>
      <c r="AI14" s="198"/>
      <c r="AJ14" s="198"/>
      <c r="AK14" s="78">
        <v>0</v>
      </c>
      <c r="AL14" s="85"/>
      <c r="AM14" s="198">
        <v>45756</v>
      </c>
      <c r="AN14" s="78">
        <v>1</v>
      </c>
      <c r="AO14" s="85"/>
      <c r="AP14" s="198"/>
      <c r="AQ14" s="78">
        <v>0</v>
      </c>
      <c r="AR14" s="157">
        <f t="shared" si="0"/>
        <v>2</v>
      </c>
      <c r="AS14" s="158">
        <f>AR14*100/34</f>
        <v>5.882352941176471</v>
      </c>
    </row>
    <row r="15" spans="1:45" s="15" customFormat="1">
      <c r="A15" s="21" t="s">
        <v>26</v>
      </c>
      <c r="B15" s="21"/>
      <c r="C15" s="24"/>
      <c r="D15" s="28">
        <v>0</v>
      </c>
      <c r="E15" s="21"/>
      <c r="F15" s="24"/>
      <c r="G15" s="28">
        <v>0</v>
      </c>
      <c r="H15" s="21"/>
      <c r="I15" s="24"/>
      <c r="J15" s="28">
        <v>0</v>
      </c>
      <c r="K15" s="21"/>
      <c r="L15" s="24">
        <v>45632</v>
      </c>
      <c r="M15" s="28">
        <v>1</v>
      </c>
      <c r="N15" s="21"/>
      <c r="O15" s="21"/>
      <c r="P15" s="28"/>
      <c r="Q15" s="21"/>
      <c r="R15" s="24"/>
      <c r="S15" s="28"/>
      <c r="T15" s="21"/>
      <c r="U15" s="24"/>
      <c r="V15" s="28"/>
      <c r="W15" s="21"/>
      <c r="X15" s="24"/>
      <c r="Y15" s="28"/>
      <c r="Z15" s="21"/>
      <c r="AA15" s="21"/>
      <c r="AB15" s="28"/>
      <c r="AC15" s="85"/>
      <c r="AD15" s="198"/>
      <c r="AE15" s="78">
        <v>0</v>
      </c>
      <c r="AF15" s="85"/>
      <c r="AG15" s="198"/>
      <c r="AH15" s="78">
        <v>0</v>
      </c>
      <c r="AI15" s="198"/>
      <c r="AJ15" s="198"/>
      <c r="AK15" s="78">
        <v>0</v>
      </c>
      <c r="AL15" s="85"/>
      <c r="AM15" s="198">
        <v>45757</v>
      </c>
      <c r="AN15" s="78">
        <v>1</v>
      </c>
      <c r="AO15" s="85"/>
      <c r="AP15" s="198"/>
      <c r="AQ15" s="78">
        <v>0</v>
      </c>
      <c r="AR15" s="157">
        <f t="shared" si="0"/>
        <v>2</v>
      </c>
      <c r="AS15" s="158">
        <f>AR15*100/34</f>
        <v>5.882352941176471</v>
      </c>
    </row>
    <row r="16" spans="1:45" s="15" customFormat="1">
      <c r="A16" s="21" t="s">
        <v>21</v>
      </c>
      <c r="B16" s="21"/>
      <c r="C16" s="24"/>
      <c r="D16" s="28">
        <v>0</v>
      </c>
      <c r="E16" s="21"/>
      <c r="F16" s="24">
        <v>45582</v>
      </c>
      <c r="G16" s="28">
        <v>1</v>
      </c>
      <c r="H16" s="21"/>
      <c r="I16" s="24"/>
      <c r="J16" s="28">
        <v>0</v>
      </c>
      <c r="K16" s="21"/>
      <c r="L16" s="24"/>
      <c r="M16" s="28">
        <v>0</v>
      </c>
      <c r="N16" s="21"/>
      <c r="O16" s="21"/>
      <c r="P16" s="28"/>
      <c r="Q16" s="21"/>
      <c r="R16" s="21"/>
      <c r="S16" s="28"/>
      <c r="T16" s="21"/>
      <c r="U16" s="24"/>
      <c r="V16" s="28"/>
      <c r="W16" s="24"/>
      <c r="X16" s="21"/>
      <c r="Y16" s="28"/>
      <c r="Z16" s="21"/>
      <c r="AA16" s="21"/>
      <c r="AB16" s="28"/>
      <c r="AC16" s="85"/>
      <c r="AD16" s="198"/>
      <c r="AE16" s="78">
        <v>0</v>
      </c>
      <c r="AF16" s="85"/>
      <c r="AG16" s="198"/>
      <c r="AH16" s="78">
        <v>0</v>
      </c>
      <c r="AI16" s="198"/>
      <c r="AJ16" s="198"/>
      <c r="AK16" s="78">
        <v>0</v>
      </c>
      <c r="AL16" s="85"/>
      <c r="AM16" s="198">
        <v>45772</v>
      </c>
      <c r="AN16" s="78">
        <v>1</v>
      </c>
      <c r="AO16" s="85"/>
      <c r="AP16" s="198"/>
      <c r="AQ16" s="78">
        <v>0</v>
      </c>
      <c r="AR16" s="157">
        <f t="shared" si="0"/>
        <v>2</v>
      </c>
      <c r="AS16" s="158">
        <f>AR16*100/34</f>
        <v>5.882352941176471</v>
      </c>
    </row>
    <row r="17" spans="1:45" s="15" customFormat="1">
      <c r="A17" s="21" t="s">
        <v>27</v>
      </c>
      <c r="B17" s="21"/>
      <c r="C17" s="24"/>
      <c r="D17" s="28">
        <v>0</v>
      </c>
      <c r="E17" s="21"/>
      <c r="F17" s="24"/>
      <c r="G17" s="28">
        <v>0</v>
      </c>
      <c r="H17" s="21"/>
      <c r="I17" s="24">
        <v>45616</v>
      </c>
      <c r="J17" s="28">
        <v>1</v>
      </c>
      <c r="K17" s="21"/>
      <c r="L17" s="24"/>
      <c r="M17" s="28">
        <v>0</v>
      </c>
      <c r="N17" s="21"/>
      <c r="O17" s="21"/>
      <c r="P17" s="28"/>
      <c r="Q17" s="21"/>
      <c r="R17" s="21"/>
      <c r="S17" s="28"/>
      <c r="T17" s="21"/>
      <c r="U17" s="21"/>
      <c r="V17" s="28"/>
      <c r="W17" s="21"/>
      <c r="X17" s="21"/>
      <c r="Y17" s="28"/>
      <c r="Z17" s="21"/>
      <c r="AA17" s="21"/>
      <c r="AB17" s="28"/>
      <c r="AC17" s="85"/>
      <c r="AD17" s="198"/>
      <c r="AE17" s="78">
        <v>0</v>
      </c>
      <c r="AF17" s="85"/>
      <c r="AG17" s="198">
        <v>45701</v>
      </c>
      <c r="AH17" s="78">
        <v>1</v>
      </c>
      <c r="AI17" s="198"/>
      <c r="AJ17" s="198"/>
      <c r="AK17" s="78">
        <v>0</v>
      </c>
      <c r="AL17" s="85"/>
      <c r="AM17" s="198">
        <v>45770</v>
      </c>
      <c r="AN17" s="78">
        <v>1</v>
      </c>
      <c r="AO17" s="85"/>
      <c r="AP17" s="198"/>
      <c r="AQ17" s="78">
        <v>0</v>
      </c>
      <c r="AR17" s="157">
        <f t="shared" si="0"/>
        <v>3</v>
      </c>
      <c r="AS17" s="158">
        <f>AR17*100/34</f>
        <v>8.8235294117647065</v>
      </c>
    </row>
    <row r="18" spans="1:45" s="15" customFormat="1">
      <c r="A18" s="21" t="s">
        <v>28</v>
      </c>
      <c r="B18" s="21"/>
      <c r="C18" s="24"/>
      <c r="D18" s="28">
        <v>0</v>
      </c>
      <c r="E18" s="21"/>
      <c r="F18" s="24"/>
      <c r="G18" s="28">
        <v>0</v>
      </c>
      <c r="H18" s="21"/>
      <c r="I18" s="24">
        <v>45622</v>
      </c>
      <c r="J18" s="28">
        <v>1</v>
      </c>
      <c r="K18" s="21"/>
      <c r="L18" s="24"/>
      <c r="M18" s="28">
        <v>0</v>
      </c>
      <c r="N18" s="21"/>
      <c r="O18" s="21"/>
      <c r="P18" s="28"/>
      <c r="Q18" s="21"/>
      <c r="R18" s="21"/>
      <c r="S18" s="28"/>
      <c r="T18" s="21"/>
      <c r="U18" s="21"/>
      <c r="V18" s="28"/>
      <c r="W18" s="21"/>
      <c r="X18" s="21"/>
      <c r="Y18" s="28"/>
      <c r="Z18" s="21"/>
      <c r="AA18" s="24"/>
      <c r="AB18" s="28"/>
      <c r="AC18" s="85"/>
      <c r="AD18" s="198">
        <v>45684</v>
      </c>
      <c r="AE18" s="78">
        <v>1</v>
      </c>
      <c r="AF18" s="85"/>
      <c r="AG18" s="198"/>
      <c r="AH18" s="78">
        <v>0</v>
      </c>
      <c r="AI18" s="198"/>
      <c r="AJ18" s="198">
        <v>45737</v>
      </c>
      <c r="AK18" s="78">
        <v>1</v>
      </c>
      <c r="AL18" s="85"/>
      <c r="AM18" s="198"/>
      <c r="AN18" s="78">
        <v>0</v>
      </c>
      <c r="AO18" s="85"/>
      <c r="AP18" s="198"/>
      <c r="AQ18" s="78">
        <v>0</v>
      </c>
      <c r="AR18" s="157">
        <f t="shared" si="0"/>
        <v>3</v>
      </c>
      <c r="AS18" s="158">
        <f>AR18*100/34</f>
        <v>8.8235294117647065</v>
      </c>
    </row>
    <row r="19" spans="1:45" s="15" customFormat="1">
      <c r="A19" s="21" t="s">
        <v>31</v>
      </c>
      <c r="B19" s="21"/>
      <c r="C19" s="24"/>
      <c r="D19" s="28">
        <v>0</v>
      </c>
      <c r="E19" s="21"/>
      <c r="F19" s="24"/>
      <c r="G19" s="28">
        <v>0</v>
      </c>
      <c r="H19" s="21"/>
      <c r="I19" s="24"/>
      <c r="J19" s="28">
        <v>0</v>
      </c>
      <c r="K19" s="21"/>
      <c r="L19" s="24">
        <v>45632</v>
      </c>
      <c r="M19" s="28">
        <v>1</v>
      </c>
      <c r="N19" s="21"/>
      <c r="O19" s="21"/>
      <c r="P19" s="28"/>
      <c r="Q19" s="21"/>
      <c r="R19" s="21"/>
      <c r="S19" s="28"/>
      <c r="T19" s="21"/>
      <c r="U19" s="21"/>
      <c r="V19" s="28"/>
      <c r="W19" s="21"/>
      <c r="X19" s="21"/>
      <c r="Y19" s="28"/>
      <c r="Z19" s="21"/>
      <c r="AA19" s="21"/>
      <c r="AB19" s="28"/>
      <c r="AC19" s="85"/>
      <c r="AD19" s="198"/>
      <c r="AE19" s="78">
        <v>0</v>
      </c>
      <c r="AF19" s="85"/>
      <c r="AG19" s="198"/>
      <c r="AH19" s="78">
        <v>0</v>
      </c>
      <c r="AI19" s="198"/>
      <c r="AJ19" s="198"/>
      <c r="AK19" s="78">
        <v>0</v>
      </c>
      <c r="AL19" s="85"/>
      <c r="AM19" s="198"/>
      <c r="AN19" s="78">
        <v>0</v>
      </c>
      <c r="AO19" s="85"/>
      <c r="AP19" s="198">
        <v>45798</v>
      </c>
      <c r="AQ19" s="78">
        <v>1</v>
      </c>
      <c r="AR19" s="157">
        <f t="shared" si="0"/>
        <v>2</v>
      </c>
      <c r="AS19" s="158">
        <f>AR19*100/102</f>
        <v>1.9607843137254901</v>
      </c>
    </row>
    <row r="20" spans="1:45" s="15" customFormat="1">
      <c r="A20" s="21" t="s">
        <v>70</v>
      </c>
      <c r="B20" s="21"/>
      <c r="C20" s="24"/>
      <c r="D20" s="28">
        <v>0</v>
      </c>
      <c r="E20" s="21"/>
      <c r="F20" s="24"/>
      <c r="G20" s="28">
        <v>0</v>
      </c>
      <c r="H20" s="21"/>
      <c r="I20" s="24"/>
      <c r="J20" s="28"/>
      <c r="K20" s="21"/>
      <c r="L20" s="24">
        <v>45629</v>
      </c>
      <c r="M20" s="28">
        <v>1</v>
      </c>
      <c r="N20" s="21"/>
      <c r="O20" s="21"/>
      <c r="P20" s="28"/>
      <c r="Q20" s="21"/>
      <c r="R20" s="21"/>
      <c r="S20" s="28"/>
      <c r="T20" s="21"/>
      <c r="U20" s="21"/>
      <c r="V20" s="28"/>
      <c r="W20" s="21"/>
      <c r="X20" s="21"/>
      <c r="Y20" s="28"/>
      <c r="Z20" s="21"/>
      <c r="AA20" s="21"/>
      <c r="AB20" s="28"/>
      <c r="AC20" s="85"/>
      <c r="AD20" s="198">
        <v>45667</v>
      </c>
      <c r="AE20" s="78">
        <v>1</v>
      </c>
      <c r="AF20" s="85"/>
      <c r="AG20" s="198"/>
      <c r="AH20" s="78">
        <v>0</v>
      </c>
      <c r="AI20" s="198"/>
      <c r="AJ20" s="198"/>
      <c r="AK20" s="78">
        <v>0</v>
      </c>
      <c r="AL20" s="85"/>
      <c r="AM20" s="198">
        <v>45777</v>
      </c>
      <c r="AN20" s="78">
        <v>1</v>
      </c>
      <c r="AO20" s="85"/>
      <c r="AP20" s="198"/>
      <c r="AQ20" s="78">
        <v>0</v>
      </c>
      <c r="AR20" s="157">
        <f t="shared" si="0"/>
        <v>3</v>
      </c>
      <c r="AS20" s="158">
        <f>AR20*100/36</f>
        <v>8.3333333333333339</v>
      </c>
    </row>
    <row r="21" spans="1:45" s="15" customFormat="1">
      <c r="A21" s="21" t="s">
        <v>32</v>
      </c>
      <c r="B21" s="21"/>
      <c r="C21" s="24"/>
      <c r="D21" s="28">
        <v>0</v>
      </c>
      <c r="E21" s="21"/>
      <c r="F21" s="24"/>
      <c r="G21" s="28">
        <v>0</v>
      </c>
      <c r="H21" s="21"/>
      <c r="I21" s="24"/>
      <c r="J21" s="28">
        <v>0</v>
      </c>
      <c r="K21" s="21"/>
      <c r="L21" s="24"/>
      <c r="M21" s="28">
        <v>0</v>
      </c>
      <c r="N21" s="21"/>
      <c r="O21" s="21"/>
      <c r="P21" s="28"/>
      <c r="Q21" s="21"/>
      <c r="R21" s="21"/>
      <c r="S21" s="28"/>
      <c r="T21" s="21"/>
      <c r="U21" s="21"/>
      <c r="V21" s="28"/>
      <c r="W21" s="21"/>
      <c r="X21" s="21"/>
      <c r="Y21" s="28"/>
      <c r="Z21" s="21"/>
      <c r="AA21" s="21"/>
      <c r="AB21" s="28"/>
      <c r="AC21" s="85"/>
      <c r="AD21" s="198">
        <v>45670</v>
      </c>
      <c r="AE21" s="78">
        <v>1</v>
      </c>
      <c r="AF21" s="85"/>
      <c r="AG21" s="198"/>
      <c r="AH21" s="78">
        <v>0</v>
      </c>
      <c r="AI21" s="198"/>
      <c r="AJ21" s="198"/>
      <c r="AK21" s="78">
        <v>0</v>
      </c>
      <c r="AL21" s="85"/>
      <c r="AM21" s="198"/>
      <c r="AN21" s="78">
        <v>0</v>
      </c>
      <c r="AO21" s="85"/>
      <c r="AP21" s="198">
        <v>45798</v>
      </c>
      <c r="AQ21" s="78">
        <v>1</v>
      </c>
      <c r="AR21" s="157">
        <f t="shared" si="0"/>
        <v>2</v>
      </c>
      <c r="AS21" s="158">
        <f>AR21*100/34</f>
        <v>5.882352941176471</v>
      </c>
    </row>
    <row r="22" spans="1:45" s="15" customFormat="1">
      <c r="A22" s="27" t="s">
        <v>34</v>
      </c>
      <c r="B22" s="21"/>
      <c r="C22" s="24"/>
      <c r="D22" s="28">
        <v>0</v>
      </c>
      <c r="E22" s="21"/>
      <c r="F22" s="24"/>
      <c r="G22" s="28">
        <v>0</v>
      </c>
      <c r="H22" s="21"/>
      <c r="I22" s="24"/>
      <c r="J22" s="28">
        <v>0</v>
      </c>
      <c r="K22" s="21"/>
      <c r="L22" s="24"/>
      <c r="M22" s="28">
        <v>0</v>
      </c>
      <c r="N22" s="21"/>
      <c r="O22" s="21"/>
      <c r="P22" s="28"/>
      <c r="Q22" s="21"/>
      <c r="R22" s="21"/>
      <c r="S22" s="28"/>
      <c r="T22" s="21"/>
      <c r="U22" s="21"/>
      <c r="V22" s="28"/>
      <c r="W22" s="21"/>
      <c r="X22" s="21"/>
      <c r="Y22" s="28"/>
      <c r="Z22" s="21"/>
      <c r="AA22" s="21"/>
      <c r="AB22" s="28"/>
      <c r="AC22" s="85"/>
      <c r="AD22" s="198">
        <v>45316</v>
      </c>
      <c r="AE22" s="78">
        <v>1</v>
      </c>
      <c r="AF22" s="85"/>
      <c r="AG22" s="198"/>
      <c r="AH22" s="78">
        <v>0</v>
      </c>
      <c r="AI22" s="198"/>
      <c r="AJ22" s="198"/>
      <c r="AK22" s="78">
        <v>0</v>
      </c>
      <c r="AL22" s="85"/>
      <c r="AM22" s="198">
        <v>45765</v>
      </c>
      <c r="AN22" s="78">
        <v>1</v>
      </c>
      <c r="AO22" s="85"/>
      <c r="AP22" s="198"/>
      <c r="AQ22" s="78">
        <v>0</v>
      </c>
      <c r="AR22" s="157">
        <f t="shared" si="0"/>
        <v>2</v>
      </c>
      <c r="AS22" s="158">
        <f>AR22*100/34</f>
        <v>5.882352941176471</v>
      </c>
    </row>
    <row r="23" spans="1:45" s="15" customFormat="1">
      <c r="A23" s="16" t="s">
        <v>14</v>
      </c>
      <c r="B23" s="26"/>
      <c r="C23" s="29"/>
      <c r="D23" s="16"/>
      <c r="E23" s="26"/>
      <c r="F23" s="29"/>
      <c r="G23" s="16"/>
      <c r="H23" s="26"/>
      <c r="I23" s="29"/>
      <c r="J23" s="16"/>
      <c r="K23" s="26"/>
      <c r="L23" s="29"/>
      <c r="M23" s="16"/>
      <c r="N23" s="26"/>
      <c r="O23" s="29"/>
      <c r="P23" s="16"/>
      <c r="Q23" s="26"/>
      <c r="R23" s="26"/>
      <c r="S23" s="16"/>
      <c r="T23" s="26"/>
      <c r="U23" s="26"/>
      <c r="V23" s="16"/>
      <c r="W23" s="26"/>
      <c r="X23" s="29"/>
      <c r="Y23" s="16"/>
      <c r="Z23" s="26"/>
      <c r="AA23" s="29"/>
      <c r="AB23" s="16"/>
      <c r="AC23" s="70"/>
      <c r="AD23" s="202"/>
      <c r="AE23" s="71"/>
      <c r="AF23" s="70"/>
      <c r="AG23" s="202"/>
      <c r="AH23" s="71"/>
      <c r="AI23" s="202"/>
      <c r="AJ23" s="202"/>
      <c r="AK23" s="71"/>
      <c r="AL23" s="70"/>
      <c r="AM23" s="202"/>
      <c r="AN23" s="71"/>
      <c r="AO23" s="70"/>
      <c r="AP23" s="202"/>
      <c r="AQ23" s="71"/>
      <c r="AR23" s="157">
        <f t="shared" si="0"/>
        <v>0</v>
      </c>
      <c r="AS23" s="156">
        <f t="shared" ref="AS23" si="1">AR23*100/36</f>
        <v>0</v>
      </c>
    </row>
    <row r="24" spans="1:45" s="15" customFormat="1">
      <c r="A24" s="21" t="s">
        <v>16</v>
      </c>
      <c r="B24" s="21"/>
      <c r="C24" s="24">
        <v>45561</v>
      </c>
      <c r="D24" s="28">
        <v>1</v>
      </c>
      <c r="E24" s="21"/>
      <c r="F24" s="24">
        <v>45586</v>
      </c>
      <c r="G24" s="28">
        <v>1</v>
      </c>
      <c r="H24" s="21"/>
      <c r="I24" s="24">
        <v>45617</v>
      </c>
      <c r="J24" s="28">
        <v>1</v>
      </c>
      <c r="K24" s="21"/>
      <c r="L24" s="24">
        <v>45638</v>
      </c>
      <c r="M24" s="28">
        <v>1</v>
      </c>
      <c r="N24" s="21"/>
      <c r="O24" s="21"/>
      <c r="P24" s="28"/>
      <c r="Q24" s="21"/>
      <c r="R24" s="21"/>
      <c r="S24" s="28"/>
      <c r="T24" s="21"/>
      <c r="U24" s="24"/>
      <c r="V24" s="28"/>
      <c r="W24" s="21"/>
      <c r="X24" s="21"/>
      <c r="Y24" s="28"/>
      <c r="Z24" s="21"/>
      <c r="AA24" s="21"/>
      <c r="AB24" s="28"/>
      <c r="AC24" s="85"/>
      <c r="AD24" s="198"/>
      <c r="AE24" s="78">
        <v>0</v>
      </c>
      <c r="AF24" s="85"/>
      <c r="AG24" s="198">
        <v>45701</v>
      </c>
      <c r="AH24" s="78">
        <v>1</v>
      </c>
      <c r="AI24" s="198"/>
      <c r="AJ24" s="198"/>
      <c r="AK24" s="78">
        <v>0</v>
      </c>
      <c r="AL24" s="85"/>
      <c r="AM24" s="204">
        <v>45770</v>
      </c>
      <c r="AN24" s="78">
        <v>1</v>
      </c>
      <c r="AO24" s="85"/>
      <c r="AP24" s="198"/>
      <c r="AQ24" s="78">
        <v>0</v>
      </c>
      <c r="AR24" s="157">
        <f t="shared" si="0"/>
        <v>6</v>
      </c>
      <c r="AS24" s="158">
        <f>AR24*100/68</f>
        <v>8.8235294117647065</v>
      </c>
    </row>
    <row r="25" spans="1:45" s="15" customFormat="1" ht="30">
      <c r="A25" s="21" t="s">
        <v>17</v>
      </c>
      <c r="B25" s="21"/>
      <c r="C25" s="24"/>
      <c r="D25" s="28">
        <v>0</v>
      </c>
      <c r="E25" s="21"/>
      <c r="F25" s="24" t="s">
        <v>461</v>
      </c>
      <c r="G25" s="28">
        <v>2</v>
      </c>
      <c r="H25" s="21"/>
      <c r="I25" s="24">
        <v>45610</v>
      </c>
      <c r="J25" s="28">
        <v>1</v>
      </c>
      <c r="K25" s="21"/>
      <c r="L25" s="24">
        <v>45639</v>
      </c>
      <c r="M25" s="28">
        <v>1</v>
      </c>
      <c r="N25" s="21"/>
      <c r="O25" s="24"/>
      <c r="P25" s="28"/>
      <c r="Q25" s="21"/>
      <c r="R25" s="24"/>
      <c r="S25" s="28"/>
      <c r="T25" s="21"/>
      <c r="U25" s="24"/>
      <c r="V25" s="28"/>
      <c r="W25" s="21"/>
      <c r="X25" s="24"/>
      <c r="Y25" s="28"/>
      <c r="Z25" s="21"/>
      <c r="AA25" s="24"/>
      <c r="AB25" s="28"/>
      <c r="AC25" s="85"/>
      <c r="AD25" s="198"/>
      <c r="AE25" s="78">
        <v>0</v>
      </c>
      <c r="AF25" s="85"/>
      <c r="AG25" s="198"/>
      <c r="AH25" s="78">
        <v>0</v>
      </c>
      <c r="AI25" s="198"/>
      <c r="AJ25" s="198">
        <v>45729</v>
      </c>
      <c r="AK25" s="78">
        <v>1</v>
      </c>
      <c r="AL25" s="85"/>
      <c r="AM25" s="204">
        <v>45768</v>
      </c>
      <c r="AN25" s="78">
        <v>1</v>
      </c>
      <c r="AO25" s="85"/>
      <c r="AP25" s="198"/>
      <c r="AQ25" s="78">
        <v>0</v>
      </c>
      <c r="AR25" s="157">
        <f t="shared" si="0"/>
        <v>6</v>
      </c>
      <c r="AS25" s="158">
        <f>AR25*100/170</f>
        <v>3.5294117647058822</v>
      </c>
    </row>
    <row r="26" spans="1:45" s="15" customFormat="1">
      <c r="A26" s="21" t="s">
        <v>18</v>
      </c>
      <c r="B26" s="21"/>
      <c r="C26" s="24">
        <v>45559</v>
      </c>
      <c r="D26" s="28">
        <v>1</v>
      </c>
      <c r="E26" s="21"/>
      <c r="F26" s="24">
        <v>45583</v>
      </c>
      <c r="G26" s="28">
        <v>1</v>
      </c>
      <c r="H26" s="21"/>
      <c r="I26" s="24">
        <v>45611</v>
      </c>
      <c r="J26" s="28">
        <v>1</v>
      </c>
      <c r="K26" s="21"/>
      <c r="L26" s="24">
        <v>45629</v>
      </c>
      <c r="M26" s="28">
        <v>1</v>
      </c>
      <c r="N26" s="21"/>
      <c r="O26" s="24"/>
      <c r="P26" s="28"/>
      <c r="Q26" s="21"/>
      <c r="R26" s="24"/>
      <c r="S26" s="28"/>
      <c r="T26" s="24"/>
      <c r="U26" s="24"/>
      <c r="V26" s="28"/>
      <c r="W26" s="21"/>
      <c r="X26" s="24"/>
      <c r="Y26" s="28"/>
      <c r="Z26" s="21"/>
      <c r="AA26" s="24"/>
      <c r="AB26" s="28"/>
      <c r="AC26" s="85"/>
      <c r="AD26" s="198">
        <v>45681</v>
      </c>
      <c r="AE26" s="78">
        <v>1</v>
      </c>
      <c r="AF26" s="85"/>
      <c r="AG26" s="198"/>
      <c r="AH26" s="78">
        <v>0</v>
      </c>
      <c r="AI26" s="198"/>
      <c r="AJ26" s="198"/>
      <c r="AK26" s="78">
        <v>0</v>
      </c>
      <c r="AL26" s="85"/>
      <c r="AM26" s="198"/>
      <c r="AN26" s="78">
        <v>0</v>
      </c>
      <c r="AO26" s="85"/>
      <c r="AP26" s="198"/>
      <c r="AQ26" s="78">
        <v>0</v>
      </c>
      <c r="AR26" s="157">
        <f t="shared" si="0"/>
        <v>5</v>
      </c>
      <c r="AS26" s="158">
        <f>AR26*100/102</f>
        <v>4.9019607843137258</v>
      </c>
    </row>
    <row r="27" spans="1:45" s="15" customFormat="1">
      <c r="A27" s="21" t="s">
        <v>24</v>
      </c>
      <c r="B27" s="21"/>
      <c r="C27" s="24"/>
      <c r="D27" s="28">
        <v>0</v>
      </c>
      <c r="E27" s="21"/>
      <c r="F27" s="24"/>
      <c r="G27" s="28">
        <v>0</v>
      </c>
      <c r="H27" s="21"/>
      <c r="I27" s="24"/>
      <c r="J27" s="28">
        <v>0</v>
      </c>
      <c r="K27" s="21"/>
      <c r="L27" s="24">
        <v>45632</v>
      </c>
      <c r="M27" s="28">
        <v>1</v>
      </c>
      <c r="N27" s="21"/>
      <c r="O27" s="24"/>
      <c r="P27" s="28"/>
      <c r="Q27" s="21"/>
      <c r="R27" s="21"/>
      <c r="S27" s="28"/>
      <c r="T27" s="21"/>
      <c r="U27" s="21"/>
      <c r="V27" s="28"/>
      <c r="W27" s="21"/>
      <c r="X27" s="24"/>
      <c r="Y27" s="28"/>
      <c r="Z27" s="21"/>
      <c r="AA27" s="24"/>
      <c r="AB27" s="28"/>
      <c r="AC27" s="85"/>
      <c r="AD27" s="198"/>
      <c r="AE27" s="78">
        <v>0</v>
      </c>
      <c r="AF27" s="85"/>
      <c r="AG27" s="198">
        <v>45716</v>
      </c>
      <c r="AH27" s="78">
        <v>1</v>
      </c>
      <c r="AI27" s="198"/>
      <c r="AJ27" s="198"/>
      <c r="AK27" s="78">
        <v>0</v>
      </c>
      <c r="AL27" s="85"/>
      <c r="AM27" s="198">
        <v>45763</v>
      </c>
      <c r="AN27" s="78">
        <v>1</v>
      </c>
      <c r="AO27" s="85"/>
      <c r="AP27" s="198"/>
      <c r="AQ27" s="78">
        <v>0</v>
      </c>
      <c r="AR27" s="157">
        <f t="shared" si="0"/>
        <v>3</v>
      </c>
      <c r="AS27" s="158">
        <f>AR27*100/34</f>
        <v>8.8235294117647065</v>
      </c>
    </row>
    <row r="28" spans="1:45" s="15" customFormat="1">
      <c r="A28" s="21" t="s">
        <v>19</v>
      </c>
      <c r="B28" s="21"/>
      <c r="C28" s="24"/>
      <c r="D28" s="28">
        <v>0</v>
      </c>
      <c r="E28" s="21"/>
      <c r="F28" s="24"/>
      <c r="G28" s="28">
        <v>0</v>
      </c>
      <c r="H28" s="21"/>
      <c r="I28" s="24">
        <v>45615</v>
      </c>
      <c r="J28" s="28">
        <v>1</v>
      </c>
      <c r="K28" s="21"/>
      <c r="L28" s="24">
        <v>45639</v>
      </c>
      <c r="M28" s="28">
        <v>1</v>
      </c>
      <c r="N28" s="21"/>
      <c r="O28" s="24"/>
      <c r="P28" s="28"/>
      <c r="Q28" s="21"/>
      <c r="R28" s="21"/>
      <c r="S28" s="28"/>
      <c r="T28" s="21"/>
      <c r="U28" s="21"/>
      <c r="V28" s="28"/>
      <c r="W28" s="21"/>
      <c r="X28" s="24"/>
      <c r="Y28" s="28"/>
      <c r="Z28" s="21"/>
      <c r="AA28" s="24"/>
      <c r="AB28" s="28"/>
      <c r="AC28" s="85"/>
      <c r="AD28" s="198"/>
      <c r="AE28" s="78">
        <v>0</v>
      </c>
      <c r="AF28" s="85"/>
      <c r="AG28" s="198"/>
      <c r="AH28" s="78">
        <v>0</v>
      </c>
      <c r="AI28" s="198">
        <v>45728</v>
      </c>
      <c r="AJ28" s="198"/>
      <c r="AK28" s="78">
        <v>1</v>
      </c>
      <c r="AL28" s="85"/>
      <c r="AM28" s="198"/>
      <c r="AN28" s="78">
        <v>0</v>
      </c>
      <c r="AO28" s="85"/>
      <c r="AP28" s="198">
        <v>45785</v>
      </c>
      <c r="AQ28" s="78">
        <v>1</v>
      </c>
      <c r="AR28" s="157">
        <f t="shared" si="0"/>
        <v>4</v>
      </c>
      <c r="AS28" s="158">
        <f>AR28*100/102</f>
        <v>3.9215686274509802</v>
      </c>
    </row>
    <row r="29" spans="1:45" s="15" customFormat="1">
      <c r="A29" s="21" t="s">
        <v>20</v>
      </c>
      <c r="B29" s="21"/>
      <c r="C29" s="24"/>
      <c r="D29" s="28">
        <v>0</v>
      </c>
      <c r="E29" s="21"/>
      <c r="F29" s="24"/>
      <c r="G29" s="28">
        <v>0</v>
      </c>
      <c r="H29" s="21"/>
      <c r="I29" s="24"/>
      <c r="J29" s="28">
        <v>0</v>
      </c>
      <c r="K29" s="21"/>
      <c r="L29" s="24">
        <v>45635</v>
      </c>
      <c r="M29" s="28">
        <v>4</v>
      </c>
      <c r="N29" s="21"/>
      <c r="O29" s="24"/>
      <c r="P29" s="28"/>
      <c r="Q29" s="21"/>
      <c r="R29" s="21"/>
      <c r="S29" s="28"/>
      <c r="T29" s="24"/>
      <c r="U29" s="21"/>
      <c r="V29" s="28"/>
      <c r="W29" s="21"/>
      <c r="X29" s="24"/>
      <c r="Y29" s="28"/>
      <c r="Z29" s="21"/>
      <c r="AA29" s="24"/>
      <c r="AB29" s="28"/>
      <c r="AC29" s="85"/>
      <c r="AD29" s="198">
        <v>45667</v>
      </c>
      <c r="AE29" s="78">
        <v>1</v>
      </c>
      <c r="AF29" s="85"/>
      <c r="AG29" s="198"/>
      <c r="AH29" s="78">
        <v>0</v>
      </c>
      <c r="AI29" s="198">
        <v>45728</v>
      </c>
      <c r="AJ29" s="198"/>
      <c r="AK29" s="78">
        <v>1</v>
      </c>
      <c r="AL29" s="85"/>
      <c r="AM29" s="198"/>
      <c r="AN29" s="78">
        <v>0</v>
      </c>
      <c r="AO29" s="85"/>
      <c r="AP29" s="198">
        <v>45797</v>
      </c>
      <c r="AQ29" s="78">
        <v>1</v>
      </c>
      <c r="AR29" s="157">
        <f t="shared" si="0"/>
        <v>7</v>
      </c>
      <c r="AS29" s="158">
        <f>AR29*100/68</f>
        <v>10.294117647058824</v>
      </c>
    </row>
    <row r="30" spans="1:45" s="15" customFormat="1">
      <c r="A30" s="21" t="s">
        <v>23</v>
      </c>
      <c r="B30" s="21"/>
      <c r="C30" s="24"/>
      <c r="D30" s="28">
        <v>0</v>
      </c>
      <c r="E30" s="21"/>
      <c r="F30" s="24"/>
      <c r="G30" s="28">
        <v>0</v>
      </c>
      <c r="H30" s="21"/>
      <c r="I30" s="24"/>
      <c r="J30" s="28">
        <v>0</v>
      </c>
      <c r="K30" s="21"/>
      <c r="L30" s="24">
        <v>45631</v>
      </c>
      <c r="M30" s="28">
        <v>1</v>
      </c>
      <c r="N30" s="21"/>
      <c r="O30" s="24"/>
      <c r="P30" s="28"/>
      <c r="Q30" s="21"/>
      <c r="R30" s="21"/>
      <c r="S30" s="28"/>
      <c r="T30" s="21"/>
      <c r="U30" s="21"/>
      <c r="V30" s="28"/>
      <c r="W30" s="21"/>
      <c r="X30" s="24"/>
      <c r="Y30" s="28"/>
      <c r="Z30" s="21"/>
      <c r="AA30" s="24"/>
      <c r="AB30" s="28"/>
      <c r="AC30" s="85"/>
      <c r="AD30" s="198"/>
      <c r="AE30" s="78">
        <v>0</v>
      </c>
      <c r="AF30" s="85"/>
      <c r="AG30" s="198"/>
      <c r="AH30" s="78">
        <v>0</v>
      </c>
      <c r="AI30" s="198">
        <v>45720</v>
      </c>
      <c r="AJ30" s="198"/>
      <c r="AK30" s="78">
        <v>1</v>
      </c>
      <c r="AL30" s="85"/>
      <c r="AM30" s="198">
        <v>45776</v>
      </c>
      <c r="AN30" s="78">
        <v>1</v>
      </c>
      <c r="AO30" s="85"/>
      <c r="AP30" s="198"/>
      <c r="AQ30" s="78">
        <v>0</v>
      </c>
      <c r="AR30" s="157">
        <f t="shared" si="0"/>
        <v>3</v>
      </c>
      <c r="AS30" s="158">
        <f>AR30*100/68</f>
        <v>4.4117647058823533</v>
      </c>
    </row>
    <row r="31" spans="1:45" s="15" customFormat="1">
      <c r="A31" s="21" t="s">
        <v>25</v>
      </c>
      <c r="B31" s="21"/>
      <c r="C31" s="24">
        <v>45562</v>
      </c>
      <c r="D31" s="28">
        <v>1</v>
      </c>
      <c r="E31" s="21"/>
      <c r="F31" s="24"/>
      <c r="G31" s="28">
        <v>0</v>
      </c>
      <c r="H31" s="21"/>
      <c r="I31" s="24"/>
      <c r="J31" s="28">
        <v>0</v>
      </c>
      <c r="K31" s="21"/>
      <c r="L31" s="24">
        <v>45629</v>
      </c>
      <c r="M31" s="28">
        <v>1</v>
      </c>
      <c r="N31" s="21"/>
      <c r="O31" s="24"/>
      <c r="P31" s="28"/>
      <c r="Q31" s="21"/>
      <c r="R31" s="21"/>
      <c r="S31" s="28"/>
      <c r="T31" s="24"/>
      <c r="U31" s="24"/>
      <c r="V31" s="28"/>
      <c r="W31" s="21"/>
      <c r="X31" s="24"/>
      <c r="Y31" s="28"/>
      <c r="Z31" s="21"/>
      <c r="AA31" s="24"/>
      <c r="AB31" s="28"/>
      <c r="AC31" s="85"/>
      <c r="AD31" s="198"/>
      <c r="AE31" s="78">
        <v>0</v>
      </c>
      <c r="AF31" s="85"/>
      <c r="AG31" s="198">
        <v>45700</v>
      </c>
      <c r="AH31" s="78">
        <v>1</v>
      </c>
      <c r="AI31" s="198"/>
      <c r="AJ31" s="198"/>
      <c r="AK31" s="78">
        <v>0</v>
      </c>
      <c r="AL31" s="85"/>
      <c r="AM31" s="198"/>
      <c r="AN31" s="78">
        <v>0</v>
      </c>
      <c r="AO31" s="85"/>
      <c r="AP31" s="198">
        <v>45785</v>
      </c>
      <c r="AQ31" s="78">
        <v>1</v>
      </c>
      <c r="AR31" s="157">
        <f t="shared" si="0"/>
        <v>4</v>
      </c>
      <c r="AS31" s="158">
        <f>AR31*100/68</f>
        <v>5.882352941176471</v>
      </c>
    </row>
    <row r="32" spans="1:45" s="15" customFormat="1">
      <c r="A32" s="21" t="s">
        <v>22</v>
      </c>
      <c r="B32" s="21"/>
      <c r="C32" s="24"/>
      <c r="D32" s="28">
        <v>0</v>
      </c>
      <c r="E32" s="21"/>
      <c r="F32" s="24"/>
      <c r="G32" s="28">
        <v>0</v>
      </c>
      <c r="H32" s="21"/>
      <c r="I32" s="24"/>
      <c r="J32" s="28">
        <v>0</v>
      </c>
      <c r="K32" s="21"/>
      <c r="L32" s="24">
        <v>45643</v>
      </c>
      <c r="M32" s="28">
        <v>1</v>
      </c>
      <c r="N32" s="21"/>
      <c r="O32" s="24"/>
      <c r="P32" s="28"/>
      <c r="Q32" s="21"/>
      <c r="R32" s="21"/>
      <c r="S32" s="28"/>
      <c r="T32" s="24"/>
      <c r="U32" s="24"/>
      <c r="V32" s="28"/>
      <c r="W32" s="21"/>
      <c r="X32" s="24"/>
      <c r="Y32" s="28"/>
      <c r="Z32" s="21"/>
      <c r="AA32" s="24"/>
      <c r="AB32" s="28"/>
      <c r="AC32" s="85"/>
      <c r="AD32" s="198"/>
      <c r="AE32" s="78">
        <v>0</v>
      </c>
      <c r="AF32" s="85"/>
      <c r="AG32" s="198"/>
      <c r="AH32" s="78">
        <v>0</v>
      </c>
      <c r="AI32" s="198"/>
      <c r="AJ32" s="198"/>
      <c r="AK32" s="78">
        <v>0</v>
      </c>
      <c r="AL32" s="85"/>
      <c r="AM32" s="198">
        <v>45748</v>
      </c>
      <c r="AN32" s="78">
        <v>1</v>
      </c>
      <c r="AO32" s="85"/>
      <c r="AP32" s="198">
        <v>45793</v>
      </c>
      <c r="AQ32" s="78">
        <v>1</v>
      </c>
      <c r="AR32" s="157">
        <f t="shared" si="0"/>
        <v>3</v>
      </c>
      <c r="AS32" s="158">
        <f>AR32*100/34</f>
        <v>8.8235294117647065</v>
      </c>
    </row>
    <row r="33" spans="1:45" s="15" customFormat="1">
      <c r="A33" s="21" t="s">
        <v>26</v>
      </c>
      <c r="B33" s="21"/>
      <c r="C33" s="24">
        <v>45552</v>
      </c>
      <c r="D33" s="28">
        <v>1</v>
      </c>
      <c r="E33" s="21"/>
      <c r="F33" s="24">
        <v>45573</v>
      </c>
      <c r="G33" s="28">
        <v>1</v>
      </c>
      <c r="H33" s="21"/>
      <c r="I33" s="24"/>
      <c r="J33" s="28">
        <v>0</v>
      </c>
      <c r="K33" s="21"/>
      <c r="L33" s="24">
        <v>45645</v>
      </c>
      <c r="M33" s="28">
        <v>1</v>
      </c>
      <c r="N33" s="21"/>
      <c r="O33" s="24"/>
      <c r="P33" s="28"/>
      <c r="Q33" s="21"/>
      <c r="R33" s="21"/>
      <c r="S33" s="28"/>
      <c r="T33" s="24"/>
      <c r="U33" s="21"/>
      <c r="V33" s="28"/>
      <c r="W33" s="21"/>
      <c r="X33" s="24"/>
      <c r="Y33" s="28"/>
      <c r="Z33" s="21"/>
      <c r="AA33" s="24"/>
      <c r="AB33" s="28"/>
      <c r="AC33" s="85"/>
      <c r="AD33" s="198"/>
      <c r="AE33" s="78">
        <v>0</v>
      </c>
      <c r="AF33" s="85"/>
      <c r="AG33" s="198">
        <v>45694</v>
      </c>
      <c r="AH33" s="78">
        <v>1</v>
      </c>
      <c r="AI33" s="198"/>
      <c r="AJ33" s="198"/>
      <c r="AK33" s="78">
        <v>0</v>
      </c>
      <c r="AL33" s="85"/>
      <c r="AM33" s="198">
        <v>45750</v>
      </c>
      <c r="AN33" s="78">
        <v>1</v>
      </c>
      <c r="AO33" s="85"/>
      <c r="AP33" s="198"/>
      <c r="AQ33" s="78">
        <v>0</v>
      </c>
      <c r="AR33" s="157">
        <f t="shared" si="0"/>
        <v>5</v>
      </c>
      <c r="AS33" s="158">
        <f>AR33*100/68</f>
        <v>7.3529411764705879</v>
      </c>
    </row>
    <row r="34" spans="1:45" s="15" customFormat="1">
      <c r="A34" s="21" t="s">
        <v>21</v>
      </c>
      <c r="B34" s="21"/>
      <c r="C34" s="24"/>
      <c r="D34" s="28">
        <v>0</v>
      </c>
      <c r="E34" s="21"/>
      <c r="F34" s="24">
        <v>45576</v>
      </c>
      <c r="G34" s="28">
        <v>1</v>
      </c>
      <c r="H34" s="21"/>
      <c r="I34" s="24"/>
      <c r="J34" s="28">
        <v>0</v>
      </c>
      <c r="K34" s="21"/>
      <c r="L34" s="24"/>
      <c r="M34" s="28">
        <v>0</v>
      </c>
      <c r="N34" s="21"/>
      <c r="O34" s="21"/>
      <c r="P34" s="28"/>
      <c r="Q34" s="21"/>
      <c r="R34" s="21"/>
      <c r="S34" s="28"/>
      <c r="T34" s="24"/>
      <c r="U34" s="21"/>
      <c r="V34" s="28"/>
      <c r="W34" s="21"/>
      <c r="X34" s="21"/>
      <c r="Y34" s="28"/>
      <c r="Z34" s="21"/>
      <c r="AA34" s="21"/>
      <c r="AB34" s="28"/>
      <c r="AC34" s="85"/>
      <c r="AD34" s="198">
        <v>45666</v>
      </c>
      <c r="AE34" s="78">
        <v>1</v>
      </c>
      <c r="AF34" s="85"/>
      <c r="AG34" s="198"/>
      <c r="AH34" s="78">
        <v>0</v>
      </c>
      <c r="AI34" s="198">
        <v>45719</v>
      </c>
      <c r="AJ34" s="198"/>
      <c r="AK34" s="78">
        <v>1</v>
      </c>
      <c r="AL34" s="85"/>
      <c r="AM34" s="204"/>
      <c r="AN34" s="78">
        <v>0</v>
      </c>
      <c r="AO34" s="85"/>
      <c r="AP34" s="206"/>
      <c r="AQ34" s="78">
        <v>0</v>
      </c>
      <c r="AR34" s="157">
        <f t="shared" si="0"/>
        <v>3</v>
      </c>
      <c r="AS34" s="158">
        <f>AR34*100/34</f>
        <v>8.8235294117647065</v>
      </c>
    </row>
    <row r="35" spans="1:45" s="15" customFormat="1">
      <c r="A35" s="21" t="s">
        <v>27</v>
      </c>
      <c r="B35" s="21"/>
      <c r="C35" s="24"/>
      <c r="D35" s="28">
        <v>0</v>
      </c>
      <c r="E35" s="21"/>
      <c r="F35" s="24">
        <v>45569</v>
      </c>
      <c r="G35" s="28">
        <v>1</v>
      </c>
      <c r="H35" s="21"/>
      <c r="I35" s="24"/>
      <c r="J35" s="28">
        <v>0</v>
      </c>
      <c r="K35" s="21"/>
      <c r="L35" s="24"/>
      <c r="M35" s="28">
        <v>0</v>
      </c>
      <c r="N35" s="21"/>
      <c r="O35" s="24"/>
      <c r="P35" s="28"/>
      <c r="Q35" s="21"/>
      <c r="R35" s="21"/>
      <c r="S35" s="28"/>
      <c r="T35" s="21"/>
      <c r="U35" s="21"/>
      <c r="V35" s="28"/>
      <c r="W35" s="21"/>
      <c r="X35" s="24"/>
      <c r="Y35" s="28"/>
      <c r="Z35" s="21"/>
      <c r="AA35" s="24"/>
      <c r="AB35" s="28"/>
      <c r="AC35" s="85"/>
      <c r="AD35" s="198"/>
      <c r="AE35" s="78">
        <v>0</v>
      </c>
      <c r="AF35" s="85"/>
      <c r="AG35" s="198"/>
      <c r="AH35" s="78">
        <v>0</v>
      </c>
      <c r="AI35" s="198"/>
      <c r="AJ35" s="198"/>
      <c r="AK35" s="78">
        <v>0</v>
      </c>
      <c r="AL35" s="85"/>
      <c r="AM35" s="198">
        <v>45775</v>
      </c>
      <c r="AN35" s="78">
        <v>1</v>
      </c>
      <c r="AO35" s="85"/>
      <c r="AP35" s="198"/>
      <c r="AQ35" s="78">
        <v>0</v>
      </c>
      <c r="AR35" s="157">
        <f t="shared" si="0"/>
        <v>2</v>
      </c>
      <c r="AS35" s="158">
        <f>AR35*100/34</f>
        <v>5.882352941176471</v>
      </c>
    </row>
    <row r="36" spans="1:45" s="15" customFormat="1">
      <c r="A36" s="21" t="s">
        <v>28</v>
      </c>
      <c r="B36" s="21"/>
      <c r="C36" s="24"/>
      <c r="D36" s="28">
        <v>0</v>
      </c>
      <c r="E36" s="21"/>
      <c r="F36" s="24">
        <v>45589</v>
      </c>
      <c r="G36" s="28">
        <v>1</v>
      </c>
      <c r="H36" s="21"/>
      <c r="I36" s="24"/>
      <c r="J36" s="28">
        <v>0</v>
      </c>
      <c r="K36" s="21"/>
      <c r="L36" s="24"/>
      <c r="M36" s="28">
        <v>0</v>
      </c>
      <c r="N36" s="21"/>
      <c r="O36" s="24"/>
      <c r="P36" s="28"/>
      <c r="Q36" s="21"/>
      <c r="R36" s="24"/>
      <c r="S36" s="28"/>
      <c r="T36" s="21"/>
      <c r="U36" s="21"/>
      <c r="V36" s="28"/>
      <c r="W36" s="21"/>
      <c r="X36" s="24"/>
      <c r="Y36" s="28"/>
      <c r="Z36" s="21"/>
      <c r="AA36" s="24"/>
      <c r="AB36" s="28"/>
      <c r="AC36" s="85"/>
      <c r="AD36" s="198"/>
      <c r="AE36" s="78">
        <v>0</v>
      </c>
      <c r="AF36" s="85"/>
      <c r="AG36" s="198"/>
      <c r="AH36" s="78">
        <v>0</v>
      </c>
      <c r="AI36" s="198">
        <v>45728</v>
      </c>
      <c r="AJ36" s="198"/>
      <c r="AK36" s="78">
        <v>1</v>
      </c>
      <c r="AL36" s="85"/>
      <c r="AM36" s="198">
        <v>45758</v>
      </c>
      <c r="AN36" s="78">
        <v>1</v>
      </c>
      <c r="AO36" s="85"/>
      <c r="AP36" s="198"/>
      <c r="AQ36" s="78">
        <v>0</v>
      </c>
      <c r="AR36" s="157">
        <f t="shared" si="0"/>
        <v>3</v>
      </c>
      <c r="AS36" s="158">
        <f>AR36*100/34</f>
        <v>8.8235294117647065</v>
      </c>
    </row>
    <row r="37" spans="1:45" s="15" customFormat="1">
      <c r="A37" s="21" t="s">
        <v>31</v>
      </c>
      <c r="B37" s="21"/>
      <c r="C37" s="24"/>
      <c r="D37" s="28">
        <v>0</v>
      </c>
      <c r="E37" s="21"/>
      <c r="F37" s="24"/>
      <c r="G37" s="28">
        <v>0</v>
      </c>
      <c r="H37" s="21"/>
      <c r="I37" s="24"/>
      <c r="J37" s="28">
        <v>0</v>
      </c>
      <c r="K37" s="21"/>
      <c r="L37" s="24">
        <v>45642</v>
      </c>
      <c r="M37" s="28">
        <v>1</v>
      </c>
      <c r="N37" s="21"/>
      <c r="O37" s="21"/>
      <c r="P37" s="28"/>
      <c r="Q37" s="21"/>
      <c r="R37" s="21"/>
      <c r="S37" s="28"/>
      <c r="T37" s="21"/>
      <c r="U37" s="21"/>
      <c r="V37" s="28"/>
      <c r="W37" s="21"/>
      <c r="X37" s="21"/>
      <c r="Y37" s="28"/>
      <c r="Z37" s="21"/>
      <c r="AA37" s="21"/>
      <c r="AB37" s="28"/>
      <c r="AC37" s="85"/>
      <c r="AD37" s="198">
        <v>45677</v>
      </c>
      <c r="AE37" s="78">
        <v>1</v>
      </c>
      <c r="AF37" s="85"/>
      <c r="AG37" s="198"/>
      <c r="AH37" s="78">
        <v>0</v>
      </c>
      <c r="AI37" s="198">
        <v>45730</v>
      </c>
      <c r="AJ37" s="198"/>
      <c r="AK37" s="78">
        <v>1</v>
      </c>
      <c r="AL37" s="85"/>
      <c r="AM37" s="198">
        <v>45750</v>
      </c>
      <c r="AN37" s="78">
        <v>1</v>
      </c>
      <c r="AO37" s="85"/>
      <c r="AP37" s="198">
        <v>45798</v>
      </c>
      <c r="AQ37" s="78">
        <v>1</v>
      </c>
      <c r="AR37" s="157">
        <f t="shared" si="0"/>
        <v>5</v>
      </c>
      <c r="AS37" s="158">
        <f>AR37*100/90</f>
        <v>5.5555555555555554</v>
      </c>
    </row>
    <row r="38" spans="1:45" s="15" customFormat="1">
      <c r="A38" s="21" t="s">
        <v>70</v>
      </c>
      <c r="B38" s="21"/>
      <c r="C38" s="24"/>
      <c r="D38" s="28">
        <v>0</v>
      </c>
      <c r="E38" s="21"/>
      <c r="F38" s="24"/>
      <c r="G38" s="28">
        <v>0</v>
      </c>
      <c r="H38" s="21"/>
      <c r="I38" s="24">
        <v>45618</v>
      </c>
      <c r="J38" s="28">
        <v>1</v>
      </c>
      <c r="K38" s="21"/>
      <c r="L38" s="24"/>
      <c r="M38" s="28">
        <v>0</v>
      </c>
      <c r="N38" s="21"/>
      <c r="O38" s="21"/>
      <c r="P38" s="28"/>
      <c r="Q38" s="21"/>
      <c r="R38" s="21"/>
      <c r="S38" s="28"/>
      <c r="T38" s="21"/>
      <c r="U38" s="21"/>
      <c r="V38" s="28"/>
      <c r="W38" s="21"/>
      <c r="X38" s="21"/>
      <c r="Y38" s="28"/>
      <c r="Z38" s="21"/>
      <c r="AA38" s="21"/>
      <c r="AB38" s="28"/>
      <c r="AC38" s="85"/>
      <c r="AD38" s="198"/>
      <c r="AE38" s="78">
        <v>0</v>
      </c>
      <c r="AF38" s="85"/>
      <c r="AG38" s="198">
        <v>45716</v>
      </c>
      <c r="AH38" s="78">
        <v>1</v>
      </c>
      <c r="AI38" s="198">
        <v>45722</v>
      </c>
      <c r="AJ38" s="198"/>
      <c r="AK38" s="78">
        <v>1</v>
      </c>
      <c r="AL38" s="85"/>
      <c r="AM38" s="198">
        <v>45757</v>
      </c>
      <c r="AN38" s="78">
        <v>0</v>
      </c>
      <c r="AO38" s="85"/>
      <c r="AP38" s="198"/>
      <c r="AQ38" s="78">
        <v>0</v>
      </c>
      <c r="AR38" s="157">
        <f t="shared" si="0"/>
        <v>3</v>
      </c>
      <c r="AS38" s="158">
        <f>AR38*100/34</f>
        <v>8.8235294117647065</v>
      </c>
    </row>
    <row r="39" spans="1:45" s="15" customFormat="1" ht="25.5">
      <c r="A39" s="27" t="s">
        <v>37</v>
      </c>
      <c r="B39" s="21"/>
      <c r="C39" s="24"/>
      <c r="D39" s="28">
        <v>0</v>
      </c>
      <c r="E39" s="21"/>
      <c r="F39" s="24"/>
      <c r="G39" s="28">
        <v>0</v>
      </c>
      <c r="H39" s="21"/>
      <c r="I39" s="24"/>
      <c r="J39" s="28">
        <v>0</v>
      </c>
      <c r="K39" s="21"/>
      <c r="L39" s="24"/>
      <c r="M39" s="28">
        <v>0</v>
      </c>
      <c r="N39" s="21"/>
      <c r="O39" s="21"/>
      <c r="P39" s="28"/>
      <c r="Q39" s="21"/>
      <c r="R39" s="21"/>
      <c r="S39" s="28"/>
      <c r="T39" s="21"/>
      <c r="U39" s="21"/>
      <c r="V39" s="28"/>
      <c r="W39" s="21"/>
      <c r="X39" s="21"/>
      <c r="Y39" s="28"/>
      <c r="Z39" s="21"/>
      <c r="AA39" s="21"/>
      <c r="AB39" s="28"/>
      <c r="AC39" s="85"/>
      <c r="AD39" s="198"/>
      <c r="AE39" s="78">
        <v>0</v>
      </c>
      <c r="AF39" s="85"/>
      <c r="AG39" s="198"/>
      <c r="AH39" s="78">
        <v>0</v>
      </c>
      <c r="AI39" s="198">
        <v>45730</v>
      </c>
      <c r="AJ39" s="198"/>
      <c r="AK39" s="78">
        <v>1</v>
      </c>
      <c r="AL39" s="85"/>
      <c r="AM39" s="198"/>
      <c r="AN39" s="78">
        <v>0</v>
      </c>
      <c r="AO39" s="85"/>
      <c r="AP39" s="198">
        <v>45793</v>
      </c>
      <c r="AQ39" s="78">
        <v>1</v>
      </c>
      <c r="AR39" s="157">
        <f t="shared" si="0"/>
        <v>2</v>
      </c>
      <c r="AS39" s="158">
        <f>AR39*100/34</f>
        <v>5.882352941176471</v>
      </c>
    </row>
    <row r="40" spans="1:45" s="15" customFormat="1" ht="30">
      <c r="A40" s="21" t="s">
        <v>35</v>
      </c>
      <c r="B40" s="21"/>
      <c r="C40" s="24"/>
      <c r="D40" s="28">
        <v>0</v>
      </c>
      <c r="E40" s="21"/>
      <c r="F40" s="24"/>
      <c r="G40" s="28">
        <v>0</v>
      </c>
      <c r="H40" s="21"/>
      <c r="I40" s="24"/>
      <c r="J40" s="28">
        <v>0</v>
      </c>
      <c r="K40" s="21"/>
      <c r="L40" s="24"/>
      <c r="M40" s="28">
        <v>0</v>
      </c>
      <c r="N40" s="21"/>
      <c r="O40" s="21"/>
      <c r="P40" s="28"/>
      <c r="Q40" s="21"/>
      <c r="R40" s="21"/>
      <c r="S40" s="28"/>
      <c r="T40" s="21"/>
      <c r="U40" s="21"/>
      <c r="V40" s="28"/>
      <c r="W40" s="21"/>
      <c r="X40" s="21"/>
      <c r="Y40" s="28"/>
      <c r="Z40" s="21"/>
      <c r="AA40" s="21"/>
      <c r="AB40" s="28"/>
      <c r="AC40" s="85"/>
      <c r="AD40" s="198"/>
      <c r="AE40" s="78">
        <v>0</v>
      </c>
      <c r="AF40" s="85"/>
      <c r="AG40" s="198"/>
      <c r="AH40" s="78">
        <v>0</v>
      </c>
      <c r="AI40" s="198">
        <v>45730</v>
      </c>
      <c r="AJ40" s="198"/>
      <c r="AK40" s="78">
        <v>1</v>
      </c>
      <c r="AL40" s="85"/>
      <c r="AM40" s="198"/>
      <c r="AN40" s="78">
        <v>0</v>
      </c>
      <c r="AO40" s="85"/>
      <c r="AP40" s="198">
        <v>45792</v>
      </c>
      <c r="AQ40" s="78">
        <v>1</v>
      </c>
      <c r="AR40" s="157">
        <f t="shared" si="0"/>
        <v>2</v>
      </c>
      <c r="AS40" s="158">
        <f>AR40*100/34</f>
        <v>5.882352941176471</v>
      </c>
    </row>
    <row r="41" spans="1:45" s="15" customFormat="1" ht="30">
      <c r="A41" s="21" t="s">
        <v>59</v>
      </c>
      <c r="B41" s="21"/>
      <c r="C41" s="24"/>
      <c r="D41" s="28">
        <v>0</v>
      </c>
      <c r="E41" s="21"/>
      <c r="F41" s="24">
        <v>45568</v>
      </c>
      <c r="G41" s="28">
        <v>1</v>
      </c>
      <c r="H41" s="21"/>
      <c r="I41" s="24"/>
      <c r="J41" s="28">
        <v>0</v>
      </c>
      <c r="K41" s="21"/>
      <c r="L41" s="24"/>
      <c r="M41" s="28">
        <v>0</v>
      </c>
      <c r="N41" s="21"/>
      <c r="O41" s="21"/>
      <c r="P41" s="28"/>
      <c r="Q41" s="21"/>
      <c r="R41" s="21"/>
      <c r="S41" s="28"/>
      <c r="T41" s="21"/>
      <c r="U41" s="21"/>
      <c r="V41" s="28"/>
      <c r="W41" s="21"/>
      <c r="X41" s="21"/>
      <c r="Y41" s="28"/>
      <c r="Z41" s="21"/>
      <c r="AA41" s="21"/>
      <c r="AB41" s="28"/>
      <c r="AC41" s="85"/>
      <c r="AD41" s="198"/>
      <c r="AE41" s="78">
        <v>0</v>
      </c>
      <c r="AF41" s="85"/>
      <c r="AG41" s="198"/>
      <c r="AH41" s="78">
        <v>0</v>
      </c>
      <c r="AI41" s="198"/>
      <c r="AJ41" s="198"/>
      <c r="AK41" s="78">
        <v>0</v>
      </c>
      <c r="AL41" s="85"/>
      <c r="AM41" s="198">
        <v>45764</v>
      </c>
      <c r="AN41" s="78">
        <v>1</v>
      </c>
      <c r="AO41" s="85"/>
      <c r="AP41" s="207"/>
      <c r="AQ41" s="78">
        <v>0</v>
      </c>
      <c r="AR41" s="157">
        <f t="shared" si="0"/>
        <v>2</v>
      </c>
      <c r="AS41" s="158">
        <f>AR41*100/34</f>
        <v>5.882352941176471</v>
      </c>
    </row>
    <row r="42" spans="1:45" s="15" customFormat="1" ht="30">
      <c r="A42" s="21" t="s">
        <v>36</v>
      </c>
      <c r="B42" s="21"/>
      <c r="C42" s="24"/>
      <c r="D42" s="28">
        <v>0</v>
      </c>
      <c r="E42" s="21"/>
      <c r="F42" s="24"/>
      <c r="G42" s="28">
        <v>0</v>
      </c>
      <c r="H42" s="21"/>
      <c r="I42" s="24"/>
      <c r="J42" s="28">
        <v>0</v>
      </c>
      <c r="K42" s="21"/>
      <c r="L42" s="24"/>
      <c r="M42" s="28">
        <v>0</v>
      </c>
      <c r="N42" s="21"/>
      <c r="O42" s="21"/>
      <c r="P42" s="28"/>
      <c r="Q42" s="21"/>
      <c r="R42" s="21"/>
      <c r="S42" s="28"/>
      <c r="T42" s="21"/>
      <c r="U42" s="21"/>
      <c r="V42" s="28"/>
      <c r="W42" s="21"/>
      <c r="X42" s="21"/>
      <c r="Y42" s="28"/>
      <c r="Z42" s="21"/>
      <c r="AA42" s="21"/>
      <c r="AB42" s="28"/>
      <c r="AC42" s="85"/>
      <c r="AD42" s="198"/>
      <c r="AE42" s="78">
        <v>0</v>
      </c>
      <c r="AF42" s="85"/>
      <c r="AG42" s="198"/>
      <c r="AH42" s="78">
        <v>0</v>
      </c>
      <c r="AI42" s="198"/>
      <c r="AJ42" s="198"/>
      <c r="AK42" s="78">
        <v>0</v>
      </c>
      <c r="AL42" s="85"/>
      <c r="AM42" s="198">
        <v>45765</v>
      </c>
      <c r="AN42" s="78">
        <v>1</v>
      </c>
      <c r="AO42" s="85"/>
      <c r="AP42" s="207"/>
      <c r="AQ42" s="78">
        <v>0</v>
      </c>
      <c r="AR42" s="157">
        <f t="shared" ref="AR42" si="2">AE42+AH42+AK42+AN42+AQ42</f>
        <v>1</v>
      </c>
      <c r="AS42" s="158">
        <f>AR42*100/34</f>
        <v>2.9411764705882355</v>
      </c>
    </row>
  </sheetData>
  <mergeCells count="20">
    <mergeCell ref="AC2:AE2"/>
    <mergeCell ref="AF2:AH2"/>
    <mergeCell ref="AI2:AK2"/>
    <mergeCell ref="AL2:AN2"/>
    <mergeCell ref="AO2:AQ2"/>
    <mergeCell ref="AR2:AR4"/>
    <mergeCell ref="AS2:AS4"/>
    <mergeCell ref="A1:C1"/>
    <mergeCell ref="E1:W1"/>
    <mergeCell ref="X1:AB1"/>
    <mergeCell ref="A2:A4"/>
    <mergeCell ref="B2:D2"/>
    <mergeCell ref="E2:G2"/>
    <mergeCell ref="H2:J2"/>
    <mergeCell ref="K2:M2"/>
    <mergeCell ref="N2:P2"/>
    <mergeCell ref="Q2:S2"/>
    <mergeCell ref="T2:V2"/>
    <mergeCell ref="W2:Y2"/>
    <mergeCell ref="Z2:AB2"/>
  </mergeCells>
  <pageMargins left="0.25" right="0.25" top="0.75" bottom="0.75" header="0.3" footer="0.3"/>
  <pageSetup paperSize="9" scale="91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1-4 классы</vt:lpstr>
      <vt:lpstr>5-9 классы</vt:lpstr>
      <vt:lpstr>10-11 классы</vt:lpstr>
      <vt:lpstr>'10-11 классы'!Заголовок_для_печати</vt:lpstr>
      <vt:lpstr>'1-4 классы'!Заголовок_для_печати</vt:lpstr>
      <vt:lpstr>'5-9 классы'!Заголовок_для_печати</vt:lpstr>
      <vt:lpstr>'10-11 классы'!Область_печати</vt:lpstr>
      <vt:lpstr>'1-4 классы'!Область_печати</vt:lpstr>
      <vt:lpstr>'5-9 классы'!Область_печати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Admin</cp:lastModifiedBy>
  <cp:lastPrinted>2024-09-07T10:26:44Z</cp:lastPrinted>
  <dcterms:created xsi:type="dcterms:W3CDTF">2021-08-26T16:23:02Z</dcterms:created>
  <dcterms:modified xsi:type="dcterms:W3CDTF">2024-09-07T10:49:30Z</dcterms:modified>
</cp:coreProperties>
</file>